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계약관련\정신과병동리모델링관련\입찰공고관련\"/>
    </mc:Choice>
  </mc:AlternateContent>
  <bookViews>
    <workbookView xWindow="0" yWindow="0" windowWidth="28800" windowHeight="11115" activeTab="3"/>
  </bookViews>
  <sheets>
    <sheet name="원가계산서" sheetId="3" r:id="rId1"/>
    <sheet name="공종별집계표" sheetId="10" r:id="rId2"/>
    <sheet name="공종별내역서" sheetId="9" r:id="rId3"/>
    <sheet name="일위대가목록" sheetId="8" r:id="rId4"/>
    <sheet name="일위대가" sheetId="7" r:id="rId5"/>
    <sheet name="단가대비표" sheetId="4" r:id="rId6"/>
    <sheet name=" 공사설정 " sheetId="2" r:id="rId7"/>
    <sheet name="Sheet1" sheetId="1" r:id="rId8"/>
  </sheets>
  <definedNames>
    <definedName name="_xlnm.Print_Area" localSheetId="2">공종별내역서!$A$1:$M$228</definedName>
    <definedName name="_xlnm.Print_Area" localSheetId="1">공종별집계표!$A$1:$M$29</definedName>
    <definedName name="_xlnm.Print_Area" localSheetId="5">단가대비표!$A$1:$X$69</definedName>
    <definedName name="_xlnm.Print_Area" localSheetId="4">일위대가!$A$1:$M$429</definedName>
    <definedName name="_xlnm.Print_Area" localSheetId="3">일위대가목록!$A$1:$M$77</definedName>
    <definedName name="_xlnm.Print_Titles" localSheetId="2">공종별내역서!$1:$3</definedName>
    <definedName name="_xlnm.Print_Titles" localSheetId="1">공종별집계표!$1:$4</definedName>
    <definedName name="_xlnm.Print_Titles" localSheetId="5">단가대비표!$1:$4</definedName>
    <definedName name="_xlnm.Print_Titles" localSheetId="0">원가계산서!$1:$3</definedName>
    <definedName name="_xlnm.Print_Titles" localSheetId="4">일위대가!$1:$3</definedName>
    <definedName name="_xlnm.Print_Titles" localSheetId="3">일위대가목록!$1:$3</definedName>
  </definedNames>
  <calcPr calcId="162913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01" i="7" l="1"/>
  <c r="G401" i="7"/>
  <c r="H401" i="7" s="1"/>
  <c r="E401" i="7"/>
  <c r="I400" i="7"/>
  <c r="G400" i="7"/>
  <c r="E400" i="7"/>
  <c r="I396" i="7"/>
  <c r="G396" i="7"/>
  <c r="H396" i="7" s="1"/>
  <c r="I395" i="7"/>
  <c r="G395" i="7"/>
  <c r="I389" i="7"/>
  <c r="G389" i="7"/>
  <c r="H389" i="7" s="1"/>
  <c r="E389" i="7"/>
  <c r="F389" i="7" s="1"/>
  <c r="I388" i="7"/>
  <c r="G388" i="7"/>
  <c r="E388" i="7"/>
  <c r="K388" i="7" s="1"/>
  <c r="I383" i="7"/>
  <c r="G383" i="7"/>
  <c r="E383" i="7"/>
  <c r="I382" i="7"/>
  <c r="G382" i="7"/>
  <c r="E382" i="7"/>
  <c r="F382" i="7" s="1"/>
  <c r="I378" i="7"/>
  <c r="G378" i="7"/>
  <c r="H378" i="7" s="1"/>
  <c r="E378" i="7"/>
  <c r="I377" i="7"/>
  <c r="G377" i="7"/>
  <c r="E377" i="7"/>
  <c r="F377" i="7" s="1"/>
  <c r="I372" i="7"/>
  <c r="G372" i="7"/>
  <c r="E372" i="7"/>
  <c r="I371" i="7"/>
  <c r="J371" i="7" s="1"/>
  <c r="G371" i="7"/>
  <c r="E371" i="7"/>
  <c r="I370" i="7"/>
  <c r="G370" i="7"/>
  <c r="K370" i="7" s="1"/>
  <c r="E370" i="7"/>
  <c r="I369" i="7"/>
  <c r="G369" i="7"/>
  <c r="E369" i="7"/>
  <c r="K369" i="7" s="1"/>
  <c r="I360" i="7"/>
  <c r="G360" i="7"/>
  <c r="I359" i="7"/>
  <c r="G359" i="7"/>
  <c r="H359" i="7" s="1"/>
  <c r="I354" i="7"/>
  <c r="G354" i="7"/>
  <c r="E354" i="7"/>
  <c r="I353" i="7"/>
  <c r="G353" i="7"/>
  <c r="E353" i="7"/>
  <c r="I347" i="7"/>
  <c r="G347" i="7"/>
  <c r="K347" i="7" s="1"/>
  <c r="E347" i="7"/>
  <c r="I346" i="7"/>
  <c r="G346" i="7"/>
  <c r="H346" i="7" s="1"/>
  <c r="E346" i="7"/>
  <c r="F346" i="7" s="1"/>
  <c r="I345" i="7"/>
  <c r="G345" i="7"/>
  <c r="E345" i="7"/>
  <c r="I344" i="7"/>
  <c r="G344" i="7"/>
  <c r="E344" i="7"/>
  <c r="I340" i="7"/>
  <c r="G340" i="7"/>
  <c r="K340" i="7" s="1"/>
  <c r="E340" i="7"/>
  <c r="I339" i="7"/>
  <c r="G339" i="7"/>
  <c r="E339" i="7"/>
  <c r="K339" i="7" s="1"/>
  <c r="I333" i="7"/>
  <c r="G333" i="7"/>
  <c r="E333" i="7"/>
  <c r="I332" i="7"/>
  <c r="G332" i="7"/>
  <c r="E332" i="7"/>
  <c r="I331" i="7"/>
  <c r="G331" i="7"/>
  <c r="K331" i="7" s="1"/>
  <c r="E331" i="7"/>
  <c r="I330" i="7"/>
  <c r="G330" i="7"/>
  <c r="E330" i="7"/>
  <c r="K330" i="7" s="1"/>
  <c r="I325" i="7"/>
  <c r="G325" i="7"/>
  <c r="E325" i="7"/>
  <c r="F325" i="7" s="1"/>
  <c r="I319" i="7"/>
  <c r="G319" i="7"/>
  <c r="E319" i="7"/>
  <c r="I318" i="7"/>
  <c r="G318" i="7"/>
  <c r="H318" i="7" s="1"/>
  <c r="E318" i="7"/>
  <c r="I317" i="7"/>
  <c r="G317" i="7"/>
  <c r="E317" i="7"/>
  <c r="K317" i="7" s="1"/>
  <c r="I316" i="7"/>
  <c r="G316" i="7"/>
  <c r="E316" i="7"/>
  <c r="I310" i="7"/>
  <c r="G310" i="7"/>
  <c r="E310" i="7"/>
  <c r="I309" i="7"/>
  <c r="G309" i="7"/>
  <c r="K309" i="7" s="1"/>
  <c r="E309" i="7"/>
  <c r="I308" i="7"/>
  <c r="G308" i="7"/>
  <c r="E308" i="7"/>
  <c r="K308" i="7" s="1"/>
  <c r="I304" i="7"/>
  <c r="G304" i="7"/>
  <c r="I302" i="7"/>
  <c r="G302" i="7"/>
  <c r="H302" i="7" s="1"/>
  <c r="I298" i="7"/>
  <c r="G298" i="7"/>
  <c r="E298" i="7"/>
  <c r="I297" i="7"/>
  <c r="G297" i="7"/>
  <c r="E297" i="7"/>
  <c r="I296" i="7"/>
  <c r="G296" i="7"/>
  <c r="H296" i="7" s="1"/>
  <c r="H299" i="7" s="1"/>
  <c r="G45" i="7" s="1"/>
  <c r="H45" i="7" s="1"/>
  <c r="I292" i="7"/>
  <c r="G292" i="7"/>
  <c r="E292" i="7"/>
  <c r="I287" i="7"/>
  <c r="G287" i="7"/>
  <c r="E287" i="7"/>
  <c r="I286" i="7"/>
  <c r="G286" i="7"/>
  <c r="H286" i="7" s="1"/>
  <c r="E286" i="7"/>
  <c r="I282" i="7"/>
  <c r="G282" i="7"/>
  <c r="E282" i="7"/>
  <c r="K282" i="7" s="1"/>
  <c r="I277" i="7"/>
  <c r="G277" i="7"/>
  <c r="E277" i="7"/>
  <c r="I276" i="7"/>
  <c r="G276" i="7"/>
  <c r="E276" i="7"/>
  <c r="I272" i="7"/>
  <c r="G272" i="7"/>
  <c r="K272" i="7" s="1"/>
  <c r="E272" i="7"/>
  <c r="I271" i="7"/>
  <c r="G271" i="7"/>
  <c r="E271" i="7"/>
  <c r="K271" i="7" s="1"/>
  <c r="I270" i="7"/>
  <c r="G270" i="7"/>
  <c r="E270" i="7"/>
  <c r="I266" i="7"/>
  <c r="G266" i="7"/>
  <c r="E266" i="7"/>
  <c r="I265" i="7"/>
  <c r="G265" i="7"/>
  <c r="K265" i="7" s="1"/>
  <c r="E265" i="7"/>
  <c r="I264" i="7"/>
  <c r="G264" i="7"/>
  <c r="E264" i="7"/>
  <c r="K264" i="7" s="1"/>
  <c r="I252" i="7"/>
  <c r="G252" i="7"/>
  <c r="E252" i="7"/>
  <c r="I251" i="7"/>
  <c r="G251" i="7"/>
  <c r="E251" i="7"/>
  <c r="I246" i="7"/>
  <c r="G246" i="7"/>
  <c r="K246" i="7" s="1"/>
  <c r="E246" i="7"/>
  <c r="I245" i="7"/>
  <c r="G245" i="7"/>
  <c r="E245" i="7"/>
  <c r="K245" i="7" s="1"/>
  <c r="I241" i="7"/>
  <c r="G241" i="7"/>
  <c r="E241" i="7"/>
  <c r="I237" i="7"/>
  <c r="G237" i="7"/>
  <c r="E237" i="7"/>
  <c r="I228" i="7"/>
  <c r="G228" i="7"/>
  <c r="H228" i="7" s="1"/>
  <c r="H229" i="7" s="1"/>
  <c r="E228" i="7"/>
  <c r="I203" i="7"/>
  <c r="J203" i="7" s="1"/>
  <c r="J204" i="7" s="1"/>
  <c r="G203" i="7"/>
  <c r="H203" i="7" s="1"/>
  <c r="H204" i="7" s="1"/>
  <c r="E203" i="7"/>
  <c r="F203" i="7" s="1"/>
  <c r="I199" i="7"/>
  <c r="G199" i="7"/>
  <c r="E199" i="7"/>
  <c r="I195" i="7"/>
  <c r="G195" i="7"/>
  <c r="E195" i="7"/>
  <c r="I187" i="7"/>
  <c r="G187" i="7"/>
  <c r="K187" i="7" s="1"/>
  <c r="E187" i="7"/>
  <c r="I179" i="7"/>
  <c r="G179" i="7"/>
  <c r="E179" i="7"/>
  <c r="K179" i="7" s="1"/>
  <c r="I155" i="7"/>
  <c r="G155" i="7"/>
  <c r="E155" i="7"/>
  <c r="K155" i="7" s="1"/>
  <c r="I151" i="7"/>
  <c r="G151" i="7"/>
  <c r="E151" i="7"/>
  <c r="I146" i="7"/>
  <c r="G146" i="7"/>
  <c r="K146" i="7" s="1"/>
  <c r="E146" i="7"/>
  <c r="I145" i="7"/>
  <c r="J145" i="7" s="1"/>
  <c r="G145" i="7"/>
  <c r="H145" i="7" s="1"/>
  <c r="E145" i="7"/>
  <c r="I136" i="7"/>
  <c r="G136" i="7"/>
  <c r="E136" i="7"/>
  <c r="I135" i="7"/>
  <c r="G135" i="7"/>
  <c r="E135" i="7"/>
  <c r="I126" i="7"/>
  <c r="G126" i="7"/>
  <c r="H126" i="7" s="1"/>
  <c r="E126" i="7"/>
  <c r="I125" i="7"/>
  <c r="G125" i="7"/>
  <c r="E125" i="7"/>
  <c r="K125" i="7" s="1"/>
  <c r="I123" i="7"/>
  <c r="G123" i="7"/>
  <c r="I122" i="7"/>
  <c r="G122" i="7"/>
  <c r="H122" i="7" s="1"/>
  <c r="E122" i="7"/>
  <c r="I121" i="7"/>
  <c r="G121" i="7"/>
  <c r="E121" i="7"/>
  <c r="F121" i="7" s="1"/>
  <c r="I120" i="7"/>
  <c r="G120" i="7"/>
  <c r="I119" i="7"/>
  <c r="G119" i="7"/>
  <c r="H119" i="7" s="1"/>
  <c r="I118" i="7"/>
  <c r="G118" i="7"/>
  <c r="I113" i="7"/>
  <c r="G113" i="7"/>
  <c r="H113" i="7" s="1"/>
  <c r="E113" i="7"/>
  <c r="I107" i="7"/>
  <c r="G107" i="7"/>
  <c r="I106" i="7"/>
  <c r="G106" i="7"/>
  <c r="I105" i="7"/>
  <c r="G105" i="7"/>
  <c r="I100" i="7"/>
  <c r="G100" i="7"/>
  <c r="I94" i="7"/>
  <c r="G94" i="7"/>
  <c r="I93" i="7"/>
  <c r="G93" i="7"/>
  <c r="I92" i="7"/>
  <c r="J92" i="7" s="1"/>
  <c r="G92" i="7"/>
  <c r="I88" i="7"/>
  <c r="G88" i="7"/>
  <c r="I82" i="7"/>
  <c r="G82" i="7"/>
  <c r="I81" i="7"/>
  <c r="G81" i="7"/>
  <c r="I80" i="7"/>
  <c r="G80" i="7"/>
  <c r="I79" i="7"/>
  <c r="G79" i="7"/>
  <c r="I78" i="7"/>
  <c r="G78" i="7"/>
  <c r="H78" i="7" s="1"/>
  <c r="I72" i="7"/>
  <c r="G72" i="7"/>
  <c r="I68" i="7"/>
  <c r="G68" i="7"/>
  <c r="I65" i="7"/>
  <c r="G65" i="7"/>
  <c r="I64" i="7"/>
  <c r="G64" i="7"/>
  <c r="E64" i="7"/>
  <c r="K64" i="7" s="1"/>
  <c r="I63" i="7"/>
  <c r="G63" i="7"/>
  <c r="I56" i="7"/>
  <c r="G56" i="7"/>
  <c r="H56" i="7" s="1"/>
  <c r="I49" i="7"/>
  <c r="G49" i="7"/>
  <c r="I42" i="7"/>
  <c r="G42" i="7"/>
  <c r="K42" i="7" s="1"/>
  <c r="E42" i="7"/>
  <c r="I37" i="7"/>
  <c r="G37" i="7"/>
  <c r="I32" i="7"/>
  <c r="G32" i="7"/>
  <c r="I27" i="7"/>
  <c r="J27" i="7" s="1"/>
  <c r="G27" i="7"/>
  <c r="I21" i="7"/>
  <c r="G21" i="7"/>
  <c r="I15" i="7"/>
  <c r="G15" i="7"/>
  <c r="I11" i="7"/>
  <c r="G11" i="7"/>
  <c r="E11" i="7"/>
  <c r="I10" i="7"/>
  <c r="G10" i="7"/>
  <c r="H10" i="7" s="1"/>
  <c r="I9" i="7"/>
  <c r="G9" i="7"/>
  <c r="I5" i="7"/>
  <c r="J5" i="7" s="1"/>
  <c r="J6" i="7" s="1"/>
  <c r="G5" i="7"/>
  <c r="H5" i="7" s="1"/>
  <c r="H6" i="7" s="1"/>
  <c r="E5" i="7"/>
  <c r="V67" i="4"/>
  <c r="V51" i="4"/>
  <c r="V50" i="4"/>
  <c r="V49" i="4"/>
  <c r="V48" i="4"/>
  <c r="V47" i="4"/>
  <c r="V46" i="4"/>
  <c r="V45" i="4"/>
  <c r="E63" i="7"/>
  <c r="E78" i="7"/>
  <c r="E360" i="7"/>
  <c r="E82" i="7"/>
  <c r="E88" i="7"/>
  <c r="F88" i="7" s="1"/>
  <c r="F89" i="7" s="1"/>
  <c r="E359" i="7"/>
  <c r="E10" i="7"/>
  <c r="E120" i="7"/>
  <c r="F120" i="7" s="1"/>
  <c r="E79" i="7"/>
  <c r="E81" i="7"/>
  <c r="E105" i="7"/>
  <c r="E106" i="7"/>
  <c r="E72" i="7"/>
  <c r="E56" i="7"/>
  <c r="E32" i="7"/>
  <c r="E296" i="7"/>
  <c r="E118" i="7"/>
  <c r="E15" i="7"/>
  <c r="E107" i="7"/>
  <c r="E123" i="7"/>
  <c r="E302" i="7"/>
  <c r="E80" i="7"/>
  <c r="E9" i="7"/>
  <c r="F9" i="7" s="1"/>
  <c r="E396" i="7"/>
  <c r="E395" i="7"/>
  <c r="E68" i="7"/>
  <c r="E119" i="7"/>
  <c r="E21" i="7"/>
  <c r="G232" i="7"/>
  <c r="H232" i="7" s="1"/>
  <c r="G233" i="7" s="1"/>
  <c r="H233" i="7" s="1"/>
  <c r="H234" i="7" s="1"/>
  <c r="G207" i="7"/>
  <c r="H207" i="7" s="1"/>
  <c r="G208" i="7" s="1"/>
  <c r="H208" i="7" s="1"/>
  <c r="I207" i="7"/>
  <c r="J207" i="7" s="1"/>
  <c r="G394" i="7"/>
  <c r="H394" i="7" s="1"/>
  <c r="F401" i="7"/>
  <c r="J401" i="7"/>
  <c r="K401" i="7"/>
  <c r="F400" i="7"/>
  <c r="H400" i="7"/>
  <c r="J400" i="7"/>
  <c r="J402" i="7" s="1"/>
  <c r="K400" i="7"/>
  <c r="J396" i="7"/>
  <c r="H395" i="7"/>
  <c r="J395" i="7"/>
  <c r="J389" i="7"/>
  <c r="H388" i="7"/>
  <c r="J388" i="7"/>
  <c r="J390" i="7" s="1"/>
  <c r="F384" i="7"/>
  <c r="H384" i="7"/>
  <c r="F383" i="7"/>
  <c r="H383" i="7"/>
  <c r="I384" i="7" s="1"/>
  <c r="J384" i="7" s="1"/>
  <c r="L384" i="7" s="1"/>
  <c r="J383" i="7"/>
  <c r="K383" i="7"/>
  <c r="H382" i="7"/>
  <c r="J382" i="7"/>
  <c r="K382" i="7"/>
  <c r="F378" i="7"/>
  <c r="J378" i="7"/>
  <c r="H377" i="7"/>
  <c r="J377" i="7"/>
  <c r="J379" i="7" s="1"/>
  <c r="I141" i="7" s="1"/>
  <c r="J141" i="7" s="1"/>
  <c r="J142" i="7" s="1"/>
  <c r="K377" i="7"/>
  <c r="H373" i="7"/>
  <c r="J373" i="7"/>
  <c r="F372" i="7"/>
  <c r="H372" i="7"/>
  <c r="J372" i="7"/>
  <c r="K372" i="7"/>
  <c r="F371" i="7"/>
  <c r="H371" i="7"/>
  <c r="K371" i="7"/>
  <c r="F370" i="7"/>
  <c r="J370" i="7"/>
  <c r="H369" i="7"/>
  <c r="J369" i="7"/>
  <c r="H361" i="7"/>
  <c r="J361" i="7"/>
  <c r="H360" i="7"/>
  <c r="J360" i="7"/>
  <c r="J359" i="7"/>
  <c r="F355" i="7"/>
  <c r="H355" i="7"/>
  <c r="F354" i="7"/>
  <c r="H354" i="7"/>
  <c r="J354" i="7"/>
  <c r="K354" i="7"/>
  <c r="F353" i="7"/>
  <c r="H353" i="7"/>
  <c r="H356" i="7" s="1"/>
  <c r="G101" i="7" s="1"/>
  <c r="H101" i="7" s="1"/>
  <c r="J353" i="7"/>
  <c r="K353" i="7"/>
  <c r="H349" i="7"/>
  <c r="J349" i="7"/>
  <c r="F348" i="7"/>
  <c r="H348" i="7"/>
  <c r="F347" i="7"/>
  <c r="J347" i="7"/>
  <c r="J346" i="7"/>
  <c r="K346" i="7"/>
  <c r="F345" i="7"/>
  <c r="H345" i="7"/>
  <c r="J345" i="7"/>
  <c r="K345" i="7"/>
  <c r="F344" i="7"/>
  <c r="H344" i="7"/>
  <c r="J344" i="7"/>
  <c r="K344" i="7"/>
  <c r="F340" i="7"/>
  <c r="J340" i="7"/>
  <c r="H339" i="7"/>
  <c r="J339" i="7"/>
  <c r="J341" i="7" s="1"/>
  <c r="I215" i="7" s="1"/>
  <c r="J215" i="7" s="1"/>
  <c r="H335" i="7"/>
  <c r="J335" i="7"/>
  <c r="F334" i="7"/>
  <c r="H334" i="7"/>
  <c r="F333" i="7"/>
  <c r="H333" i="7"/>
  <c r="J333" i="7"/>
  <c r="K333" i="7"/>
  <c r="F332" i="7"/>
  <c r="H332" i="7"/>
  <c r="J332" i="7"/>
  <c r="K332" i="7"/>
  <c r="F331" i="7"/>
  <c r="J331" i="7"/>
  <c r="H330" i="7"/>
  <c r="J330" i="7"/>
  <c r="F326" i="7"/>
  <c r="H326" i="7"/>
  <c r="H325" i="7"/>
  <c r="I326" i="7" s="1"/>
  <c r="J326" i="7" s="1"/>
  <c r="J325" i="7"/>
  <c r="J327" i="7" s="1"/>
  <c r="I74" i="7" s="1"/>
  <c r="J74" i="7" s="1"/>
  <c r="J75" i="7" s="1"/>
  <c r="K325" i="7"/>
  <c r="H321" i="7"/>
  <c r="J321" i="7"/>
  <c r="F320" i="7"/>
  <c r="H320" i="7"/>
  <c r="F319" i="7"/>
  <c r="H319" i="7"/>
  <c r="J319" i="7"/>
  <c r="K319" i="7"/>
  <c r="F318" i="7"/>
  <c r="J318" i="7"/>
  <c r="H317" i="7"/>
  <c r="J317" i="7"/>
  <c r="F316" i="7"/>
  <c r="H316" i="7"/>
  <c r="J316" i="7"/>
  <c r="K316" i="7"/>
  <c r="H312" i="7"/>
  <c r="J312" i="7"/>
  <c r="F311" i="7"/>
  <c r="H311" i="7"/>
  <c r="F310" i="7"/>
  <c r="H310" i="7"/>
  <c r="J310" i="7"/>
  <c r="K310" i="7"/>
  <c r="F309" i="7"/>
  <c r="J309" i="7"/>
  <c r="H308" i="7"/>
  <c r="J308" i="7"/>
  <c r="H304" i="7"/>
  <c r="J304" i="7"/>
  <c r="J302" i="7"/>
  <c r="F298" i="7"/>
  <c r="H298" i="7"/>
  <c r="J298" i="7"/>
  <c r="K298" i="7"/>
  <c r="F297" i="7"/>
  <c r="H297" i="7"/>
  <c r="J297" i="7"/>
  <c r="K297" i="7"/>
  <c r="J296" i="7"/>
  <c r="J299" i="7" s="1"/>
  <c r="I45" i="7" s="1"/>
  <c r="J45" i="7" s="1"/>
  <c r="J293" i="7"/>
  <c r="I51" i="7" s="1"/>
  <c r="J51" i="7" s="1"/>
  <c r="F292" i="7"/>
  <c r="F293" i="7" s="1"/>
  <c r="H292" i="7"/>
  <c r="H293" i="7" s="1"/>
  <c r="G51" i="7" s="1"/>
  <c r="H51" i="7" s="1"/>
  <c r="J292" i="7"/>
  <c r="K292" i="7"/>
  <c r="F288" i="7"/>
  <c r="H288" i="7"/>
  <c r="F287" i="7"/>
  <c r="H287" i="7"/>
  <c r="J287" i="7"/>
  <c r="K287" i="7"/>
  <c r="F286" i="7"/>
  <c r="F289" i="7" s="1"/>
  <c r="J286" i="7"/>
  <c r="H282" i="7"/>
  <c r="H283" i="7" s="1"/>
  <c r="G260" i="7" s="1"/>
  <c r="H260" i="7" s="1"/>
  <c r="J282" i="7"/>
  <c r="J283" i="7" s="1"/>
  <c r="I260" i="7" s="1"/>
  <c r="J260" i="7" s="1"/>
  <c r="F278" i="7"/>
  <c r="H278" i="7"/>
  <c r="F277" i="7"/>
  <c r="H277" i="7"/>
  <c r="J277" i="7"/>
  <c r="K277" i="7"/>
  <c r="F276" i="7"/>
  <c r="F279" i="7" s="1"/>
  <c r="H276" i="7"/>
  <c r="H279" i="7" s="1"/>
  <c r="G259" i="7" s="1"/>
  <c r="H259" i="7" s="1"/>
  <c r="J276" i="7"/>
  <c r="K276" i="7"/>
  <c r="J273" i="7"/>
  <c r="I258" i="7" s="1"/>
  <c r="J258" i="7" s="1"/>
  <c r="F272" i="7"/>
  <c r="J272" i="7"/>
  <c r="H271" i="7"/>
  <c r="J271" i="7"/>
  <c r="F270" i="7"/>
  <c r="H270" i="7"/>
  <c r="J270" i="7"/>
  <c r="K270" i="7"/>
  <c r="F266" i="7"/>
  <c r="H266" i="7"/>
  <c r="J266" i="7"/>
  <c r="K266" i="7"/>
  <c r="F265" i="7"/>
  <c r="J265" i="7"/>
  <c r="H264" i="7"/>
  <c r="J264" i="7"/>
  <c r="J267" i="7" s="1"/>
  <c r="I257" i="7" s="1"/>
  <c r="J257" i="7" s="1"/>
  <c r="F253" i="7"/>
  <c r="H253" i="7"/>
  <c r="F252" i="7"/>
  <c r="H252" i="7"/>
  <c r="J252" i="7"/>
  <c r="K252" i="7"/>
  <c r="F251" i="7"/>
  <c r="H251" i="7"/>
  <c r="I253" i="7" s="1"/>
  <c r="J253" i="7" s="1"/>
  <c r="J251" i="7"/>
  <c r="K251" i="7"/>
  <c r="F247" i="7"/>
  <c r="H247" i="7"/>
  <c r="F246" i="7"/>
  <c r="J246" i="7"/>
  <c r="H245" i="7"/>
  <c r="J245" i="7"/>
  <c r="J242" i="7"/>
  <c r="F241" i="7"/>
  <c r="F242" i="7" s="1"/>
  <c r="H241" i="7"/>
  <c r="H242" i="7" s="1"/>
  <c r="J241" i="7"/>
  <c r="K241" i="7"/>
  <c r="J238" i="7"/>
  <c r="F237" i="7"/>
  <c r="F238" i="7" s="1"/>
  <c r="H237" i="7"/>
  <c r="H238" i="7" s="1"/>
  <c r="J237" i="7"/>
  <c r="K237" i="7"/>
  <c r="F234" i="7"/>
  <c r="J234" i="7"/>
  <c r="F233" i="7"/>
  <c r="J233" i="7"/>
  <c r="J229" i="7"/>
  <c r="F228" i="7"/>
  <c r="F229" i="7" s="1"/>
  <c r="J228" i="7"/>
  <c r="F224" i="7"/>
  <c r="J224" i="7"/>
  <c r="F222" i="7"/>
  <c r="J222" i="7"/>
  <c r="F216" i="7"/>
  <c r="J216" i="7"/>
  <c r="F214" i="7"/>
  <c r="J214" i="7"/>
  <c r="J209" i="7"/>
  <c r="F208" i="7"/>
  <c r="F209" i="7" s="1"/>
  <c r="J208" i="7"/>
  <c r="F199" i="7"/>
  <c r="H199" i="7"/>
  <c r="H200" i="7" s="1"/>
  <c r="J199" i="7"/>
  <c r="J200" i="7" s="1"/>
  <c r="K199" i="7"/>
  <c r="F195" i="7"/>
  <c r="F196" i="7" s="1"/>
  <c r="H195" i="7"/>
  <c r="H196" i="7" s="1"/>
  <c r="J195" i="7"/>
  <c r="J196" i="7" s="1"/>
  <c r="K195" i="7"/>
  <c r="F187" i="7"/>
  <c r="F188" i="7" s="1"/>
  <c r="H187" i="7"/>
  <c r="H188" i="7" s="1"/>
  <c r="J187" i="7"/>
  <c r="J188" i="7" s="1"/>
  <c r="H179" i="7"/>
  <c r="H180" i="7" s="1"/>
  <c r="J179" i="7"/>
  <c r="J180" i="7" s="1"/>
  <c r="F176" i="7"/>
  <c r="F175" i="7"/>
  <c r="J175" i="7"/>
  <c r="J176" i="7" s="1"/>
  <c r="F171" i="7"/>
  <c r="F170" i="7"/>
  <c r="J170" i="7"/>
  <c r="J171" i="7" s="1"/>
  <c r="F166" i="7"/>
  <c r="F165" i="7"/>
  <c r="J165" i="7"/>
  <c r="J166" i="7" s="1"/>
  <c r="F161" i="7"/>
  <c r="F160" i="7"/>
  <c r="J160" i="7"/>
  <c r="J161" i="7" s="1"/>
  <c r="H155" i="7"/>
  <c r="H156" i="7" s="1"/>
  <c r="J155" i="7"/>
  <c r="J156" i="7" s="1"/>
  <c r="F151" i="7"/>
  <c r="F152" i="7" s="1"/>
  <c r="H151" i="7"/>
  <c r="H152" i="7" s="1"/>
  <c r="J151" i="7"/>
  <c r="J152" i="7" s="1"/>
  <c r="K151" i="7"/>
  <c r="F147" i="7"/>
  <c r="H147" i="7"/>
  <c r="F146" i="7"/>
  <c r="J146" i="7"/>
  <c r="H137" i="7"/>
  <c r="J137" i="7"/>
  <c r="J138" i="7" s="1"/>
  <c r="F136" i="7"/>
  <c r="H136" i="7"/>
  <c r="J136" i="7"/>
  <c r="K136" i="7"/>
  <c r="F135" i="7"/>
  <c r="H135" i="7"/>
  <c r="H138" i="7" s="1"/>
  <c r="J135" i="7"/>
  <c r="K135" i="7"/>
  <c r="F126" i="7"/>
  <c r="H125" i="7"/>
  <c r="J125" i="7"/>
  <c r="H123" i="7"/>
  <c r="J123" i="7"/>
  <c r="F122" i="7"/>
  <c r="J122" i="7"/>
  <c r="K122" i="7"/>
  <c r="H121" i="7"/>
  <c r="J121" i="7"/>
  <c r="H120" i="7"/>
  <c r="J120" i="7"/>
  <c r="J119" i="7"/>
  <c r="H118" i="7"/>
  <c r="J118" i="7"/>
  <c r="F114" i="7"/>
  <c r="H114" i="7"/>
  <c r="F113" i="7"/>
  <c r="F115" i="7" s="1"/>
  <c r="J113" i="7"/>
  <c r="H107" i="7"/>
  <c r="J107" i="7"/>
  <c r="H106" i="7"/>
  <c r="J106" i="7"/>
  <c r="H105" i="7"/>
  <c r="J105" i="7"/>
  <c r="H100" i="7"/>
  <c r="J100" i="7"/>
  <c r="H94" i="7"/>
  <c r="J94" i="7"/>
  <c r="H93" i="7"/>
  <c r="J93" i="7"/>
  <c r="H92" i="7"/>
  <c r="H88" i="7"/>
  <c r="H89" i="7" s="1"/>
  <c r="H82" i="7"/>
  <c r="J82" i="7"/>
  <c r="H81" i="7"/>
  <c r="J81" i="7"/>
  <c r="H80" i="7"/>
  <c r="J80" i="7"/>
  <c r="H79" i="7"/>
  <c r="J79" i="7"/>
  <c r="J78" i="7"/>
  <c r="H73" i="7"/>
  <c r="J73" i="7"/>
  <c r="H72" i="7"/>
  <c r="J72" i="7"/>
  <c r="H68" i="7"/>
  <c r="J68" i="7"/>
  <c r="H65" i="7"/>
  <c r="J65" i="7"/>
  <c r="H64" i="7"/>
  <c r="J64" i="7"/>
  <c r="H63" i="7"/>
  <c r="J63" i="7"/>
  <c r="J56" i="7"/>
  <c r="H49" i="7"/>
  <c r="J49" i="7"/>
  <c r="F42" i="7"/>
  <c r="J42" i="7"/>
  <c r="H37" i="7"/>
  <c r="J37" i="7"/>
  <c r="H32" i="7"/>
  <c r="J32" i="7"/>
  <c r="H27" i="7"/>
  <c r="E22" i="7"/>
  <c r="K22" i="7" s="1"/>
  <c r="H22" i="7"/>
  <c r="J22" i="7"/>
  <c r="H21" i="7"/>
  <c r="J21" i="7"/>
  <c r="H16" i="7"/>
  <c r="J16" i="7"/>
  <c r="H15" i="7"/>
  <c r="J15" i="7"/>
  <c r="F11" i="7"/>
  <c r="H11" i="7"/>
  <c r="J11" i="7"/>
  <c r="K11" i="7"/>
  <c r="J10" i="7"/>
  <c r="J9" i="7"/>
  <c r="F5" i="7"/>
  <c r="F6" i="7" s="1"/>
  <c r="H362" i="7" l="1"/>
  <c r="G130" i="7" s="1"/>
  <c r="H130" i="7" s="1"/>
  <c r="K121" i="7"/>
  <c r="H309" i="7"/>
  <c r="I311" i="7" s="1"/>
  <c r="I288" i="7"/>
  <c r="J288" i="7" s="1"/>
  <c r="L288" i="7" s="1"/>
  <c r="F379" i="7"/>
  <c r="F64" i="7"/>
  <c r="K113" i="7"/>
  <c r="H146" i="7"/>
  <c r="H246" i="7"/>
  <c r="H248" i="7" s="1"/>
  <c r="G17" i="7" s="1"/>
  <c r="H17" i="7" s="1"/>
  <c r="K286" i="7"/>
  <c r="H385" i="7"/>
  <c r="G164" i="7" s="1"/>
  <c r="H164" i="7" s="1"/>
  <c r="G165" i="7" s="1"/>
  <c r="H165" i="7" s="1"/>
  <c r="H166" i="7" s="1"/>
  <c r="H42" i="7"/>
  <c r="F125" i="7"/>
  <c r="F179" i="7"/>
  <c r="F180" i="7" s="1"/>
  <c r="F245" i="7"/>
  <c r="L245" i="7" s="1"/>
  <c r="J254" i="7"/>
  <c r="I23" i="7" s="1"/>
  <c r="J23" i="7" s="1"/>
  <c r="H265" i="7"/>
  <c r="H267" i="7" s="1"/>
  <c r="G257" i="7" s="1"/>
  <c r="H257" i="7" s="1"/>
  <c r="H272" i="7"/>
  <c r="L272" i="7" s="1"/>
  <c r="F308" i="7"/>
  <c r="F317" i="7"/>
  <c r="L317" i="7" s="1"/>
  <c r="H331" i="7"/>
  <c r="H340" i="7"/>
  <c r="H341" i="7" s="1"/>
  <c r="H347" i="7"/>
  <c r="H102" i="7"/>
  <c r="H370" i="7"/>
  <c r="E373" i="7" s="1"/>
  <c r="F388" i="7"/>
  <c r="F264" i="7"/>
  <c r="F267" i="7" s="1"/>
  <c r="L267" i="7" s="1"/>
  <c r="F271" i="7"/>
  <c r="F273" i="7" s="1"/>
  <c r="F282" i="7"/>
  <c r="F283" i="7" s="1"/>
  <c r="H327" i="7"/>
  <c r="G74" i="7" s="1"/>
  <c r="H74" i="7" s="1"/>
  <c r="F330" i="7"/>
  <c r="F339" i="7"/>
  <c r="F341" i="7" s="1"/>
  <c r="E215" i="7" s="1"/>
  <c r="F369" i="7"/>
  <c r="K389" i="7"/>
  <c r="F254" i="7"/>
  <c r="F402" i="7"/>
  <c r="K378" i="7"/>
  <c r="K32" i="7"/>
  <c r="F32" i="7"/>
  <c r="K72" i="7"/>
  <c r="F72" i="7"/>
  <c r="E73" i="7" s="1"/>
  <c r="F73" i="7" s="1"/>
  <c r="L73" i="7" s="1"/>
  <c r="K395" i="7"/>
  <c r="F395" i="7"/>
  <c r="F80" i="7"/>
  <c r="L80" i="7" s="1"/>
  <c r="K80" i="7"/>
  <c r="K15" i="7"/>
  <c r="F15" i="7"/>
  <c r="E16" i="7" s="1"/>
  <c r="F16" i="7" s="1"/>
  <c r="L16" i="7" s="1"/>
  <c r="K56" i="7"/>
  <c r="F56" i="7"/>
  <c r="K106" i="7"/>
  <c r="F106" i="7"/>
  <c r="K359" i="7"/>
  <c r="F359" i="7"/>
  <c r="F21" i="7"/>
  <c r="L21" i="7" s="1"/>
  <c r="K21" i="7"/>
  <c r="K396" i="7"/>
  <c r="F396" i="7"/>
  <c r="K302" i="7"/>
  <c r="F302" i="7"/>
  <c r="K118" i="7"/>
  <c r="F118" i="7"/>
  <c r="F105" i="7"/>
  <c r="L105" i="7" s="1"/>
  <c r="K105" i="7"/>
  <c r="F79" i="7"/>
  <c r="L79" i="7" s="1"/>
  <c r="K79" i="7"/>
  <c r="F82" i="7"/>
  <c r="L82" i="7" s="1"/>
  <c r="K82" i="7"/>
  <c r="F63" i="7"/>
  <c r="L63" i="7" s="1"/>
  <c r="K63" i="7"/>
  <c r="K68" i="7"/>
  <c r="F68" i="7"/>
  <c r="K107" i="7"/>
  <c r="F107" i="7"/>
  <c r="F78" i="7"/>
  <c r="L78" i="7" s="1"/>
  <c r="K78" i="7"/>
  <c r="K119" i="7"/>
  <c r="F119" i="7"/>
  <c r="K123" i="7"/>
  <c r="F123" i="7"/>
  <c r="F296" i="7"/>
  <c r="F299" i="7" s="1"/>
  <c r="L299" i="7" s="1"/>
  <c r="K296" i="7"/>
  <c r="F81" i="7"/>
  <c r="L81" i="7" s="1"/>
  <c r="K81" i="7"/>
  <c r="K10" i="7"/>
  <c r="F10" i="7"/>
  <c r="F12" i="7" s="1"/>
  <c r="F360" i="7"/>
  <c r="E361" i="7" s="1"/>
  <c r="K360" i="7"/>
  <c r="H75" i="7"/>
  <c r="L64" i="7"/>
  <c r="H115" i="7"/>
  <c r="H18" i="7"/>
  <c r="I247" i="7"/>
  <c r="J247" i="7" s="1"/>
  <c r="L247" i="7" s="1"/>
  <c r="L253" i="7"/>
  <c r="L297" i="7"/>
  <c r="L326" i="7"/>
  <c r="H350" i="7"/>
  <c r="G95" i="7" s="1"/>
  <c r="H95" i="7" s="1"/>
  <c r="F356" i="7"/>
  <c r="E27" i="7"/>
  <c r="E49" i="7"/>
  <c r="E65" i="7"/>
  <c r="E100" i="7"/>
  <c r="F385" i="7"/>
  <c r="J24" i="7"/>
  <c r="H322" i="7"/>
  <c r="G303" i="7" s="1"/>
  <c r="H303" i="7" s="1"/>
  <c r="I355" i="7"/>
  <c r="J355" i="7" s="1"/>
  <c r="E94" i="7"/>
  <c r="E304" i="7"/>
  <c r="E349" i="7"/>
  <c r="F349" i="7" s="1"/>
  <c r="L349" i="7" s="1"/>
  <c r="F390" i="7"/>
  <c r="L390" i="7" s="1"/>
  <c r="J12" i="7"/>
  <c r="I114" i="7"/>
  <c r="J114" i="7" s="1"/>
  <c r="L114" i="7" s="1"/>
  <c r="H254" i="7"/>
  <c r="G23" i="7" s="1"/>
  <c r="H23" i="7" s="1"/>
  <c r="H24" i="7" s="1"/>
  <c r="I278" i="7"/>
  <c r="J278" i="7" s="1"/>
  <c r="L278" i="7" s="1"/>
  <c r="J362" i="7"/>
  <c r="I130" i="7" s="1"/>
  <c r="J130" i="7" s="1"/>
  <c r="H379" i="7"/>
  <c r="G141" i="7" s="1"/>
  <c r="H141" i="7" s="1"/>
  <c r="H142" i="7" s="1"/>
  <c r="K9" i="7"/>
  <c r="E37" i="7"/>
  <c r="K88" i="7"/>
  <c r="E93" i="7"/>
  <c r="K120" i="7"/>
  <c r="K126" i="7"/>
  <c r="H402" i="7"/>
  <c r="G393" i="7" s="1"/>
  <c r="H393" i="7" s="1"/>
  <c r="H397" i="7" s="1"/>
  <c r="G183" i="7" s="1"/>
  <c r="H183" i="7" s="1"/>
  <c r="H184" i="7" s="1"/>
  <c r="E92" i="7"/>
  <c r="F92" i="7" s="1"/>
  <c r="K318" i="7"/>
  <c r="I394" i="7"/>
  <c r="J394" i="7" s="1"/>
  <c r="I393" i="7"/>
  <c r="J393" i="7" s="1"/>
  <c r="I191" i="7"/>
  <c r="J191" i="7" s="1"/>
  <c r="J192" i="7" s="1"/>
  <c r="L325" i="7"/>
  <c r="F327" i="7"/>
  <c r="L327" i="7" s="1"/>
  <c r="J126" i="7"/>
  <c r="F155" i="7"/>
  <c r="F156" i="7" s="1"/>
  <c r="H289" i="7"/>
  <c r="H9" i="7"/>
  <c r="H12" i="7" s="1"/>
  <c r="J88" i="7"/>
  <c r="J89" i="7" s="1"/>
  <c r="E137" i="7"/>
  <c r="F137" i="7" s="1"/>
  <c r="L137" i="7" s="1"/>
  <c r="E321" i="7"/>
  <c r="F321" i="7" s="1"/>
  <c r="L321" i="7" s="1"/>
  <c r="J374" i="7"/>
  <c r="I365" i="7" s="1"/>
  <c r="J365" i="7" s="1"/>
  <c r="J366" i="7" s="1"/>
  <c r="I131" i="7" s="1"/>
  <c r="J131" i="7" s="1"/>
  <c r="J132" i="7" s="1"/>
  <c r="G221" i="7"/>
  <c r="H221" i="7" s="1"/>
  <c r="G222" i="7" s="1"/>
  <c r="H222" i="7" s="1"/>
  <c r="L222" i="7" s="1"/>
  <c r="L135" i="7"/>
  <c r="H390" i="7"/>
  <c r="L347" i="7"/>
  <c r="L208" i="7"/>
  <c r="H209" i="7"/>
  <c r="G191" i="7"/>
  <c r="H191" i="7" s="1"/>
  <c r="H192" i="7" s="1"/>
  <c r="L401" i="7"/>
  <c r="L400" i="7"/>
  <c r="L396" i="7"/>
  <c r="L395" i="7"/>
  <c r="L389" i="7"/>
  <c r="I174" i="7"/>
  <c r="J174" i="7" s="1"/>
  <c r="I169" i="7"/>
  <c r="J169" i="7" s="1"/>
  <c r="G174" i="7"/>
  <c r="H174" i="7" s="1"/>
  <c r="G175" i="7" s="1"/>
  <c r="H175" i="7" s="1"/>
  <c r="H176" i="7" s="1"/>
  <c r="G169" i="7"/>
  <c r="H169" i="7" s="1"/>
  <c r="G170" i="7" s="1"/>
  <c r="H170" i="7" s="1"/>
  <c r="H171" i="7" s="1"/>
  <c r="L388" i="7"/>
  <c r="L383" i="7"/>
  <c r="J385" i="7"/>
  <c r="L382" i="7"/>
  <c r="G159" i="7"/>
  <c r="H159" i="7" s="1"/>
  <c r="G160" i="7" s="1"/>
  <c r="H160" i="7" s="1"/>
  <c r="L160" i="7" s="1"/>
  <c r="L378" i="7"/>
  <c r="L377" i="7"/>
  <c r="L372" i="7"/>
  <c r="L371" i="7"/>
  <c r="L369" i="7"/>
  <c r="L359" i="7"/>
  <c r="L354" i="7"/>
  <c r="G96" i="7"/>
  <c r="H96" i="7" s="1"/>
  <c r="H97" i="7" s="1"/>
  <c r="L353" i="7"/>
  <c r="G109" i="7"/>
  <c r="H109" i="7" s="1"/>
  <c r="L346" i="7"/>
  <c r="I348" i="7"/>
  <c r="J348" i="7" s="1"/>
  <c r="L348" i="7" s="1"/>
  <c r="L345" i="7"/>
  <c r="G108" i="7"/>
  <c r="H108" i="7" s="1"/>
  <c r="H110" i="7" s="1"/>
  <c r="L344" i="7"/>
  <c r="I223" i="7"/>
  <c r="J223" i="7" s="1"/>
  <c r="I84" i="7"/>
  <c r="J84" i="7" s="1"/>
  <c r="G84" i="7"/>
  <c r="H84" i="7" s="1"/>
  <c r="G223" i="7"/>
  <c r="H223" i="7" s="1"/>
  <c r="G224" i="7" s="1"/>
  <c r="H224" i="7" s="1"/>
  <c r="L224" i="7" s="1"/>
  <c r="L339" i="7"/>
  <c r="F215" i="7"/>
  <c r="L215" i="7" s="1"/>
  <c r="K215" i="7"/>
  <c r="E84" i="7"/>
  <c r="E223" i="7"/>
  <c r="L333" i="7"/>
  <c r="L332" i="7"/>
  <c r="L331" i="7"/>
  <c r="E335" i="7"/>
  <c r="F335" i="7" s="1"/>
  <c r="L335" i="7" s="1"/>
  <c r="H336" i="7"/>
  <c r="G83" i="7" s="1"/>
  <c r="H83" i="7" s="1"/>
  <c r="I334" i="7"/>
  <c r="J334" i="7" s="1"/>
  <c r="L330" i="7"/>
  <c r="L319" i="7"/>
  <c r="L318" i="7"/>
  <c r="L316" i="7"/>
  <c r="G124" i="7"/>
  <c r="H124" i="7" s="1"/>
  <c r="H127" i="7" s="1"/>
  <c r="I320" i="7"/>
  <c r="J320" i="7" s="1"/>
  <c r="H305" i="7"/>
  <c r="G66" i="7" s="1"/>
  <c r="H66" i="7" s="1"/>
  <c r="F322" i="7"/>
  <c r="L310" i="7"/>
  <c r="E312" i="7"/>
  <c r="F312" i="7" s="1"/>
  <c r="L312" i="7" s="1"/>
  <c r="H313" i="7"/>
  <c r="G67" i="7" s="1"/>
  <c r="H67" i="7" s="1"/>
  <c r="L309" i="7"/>
  <c r="L308" i="7"/>
  <c r="L302" i="7"/>
  <c r="L298" i="7"/>
  <c r="I52" i="7"/>
  <c r="J52" i="7" s="1"/>
  <c r="I59" i="7"/>
  <c r="J59" i="7" s="1"/>
  <c r="G52" i="7"/>
  <c r="H52" i="7" s="1"/>
  <c r="G59" i="7"/>
  <c r="H59" i="7" s="1"/>
  <c r="I44" i="7"/>
  <c r="J44" i="7" s="1"/>
  <c r="I58" i="7"/>
  <c r="J58" i="7" s="1"/>
  <c r="G44" i="7"/>
  <c r="H44" i="7" s="1"/>
  <c r="G58" i="7"/>
  <c r="H58" i="7" s="1"/>
  <c r="L292" i="7"/>
  <c r="L293" i="7"/>
  <c r="L287" i="7"/>
  <c r="G43" i="7"/>
  <c r="H43" i="7" s="1"/>
  <c r="G50" i="7"/>
  <c r="H50" i="7" s="1"/>
  <c r="G57" i="7"/>
  <c r="H57" i="7" s="1"/>
  <c r="L286" i="7"/>
  <c r="J289" i="7"/>
  <c r="L282" i="7"/>
  <c r="L283" i="7"/>
  <c r="L277" i="7"/>
  <c r="L276" i="7"/>
  <c r="L271" i="7"/>
  <c r="J261" i="7"/>
  <c r="I28" i="7" s="1"/>
  <c r="J28" i="7" s="1"/>
  <c r="J29" i="7" s="1"/>
  <c r="H261" i="7"/>
  <c r="G28" i="7" s="1"/>
  <c r="H28" i="7" s="1"/>
  <c r="H29" i="7" s="1"/>
  <c r="L270" i="7"/>
  <c r="L266" i="7"/>
  <c r="L265" i="7"/>
  <c r="L252" i="7"/>
  <c r="L251" i="7"/>
  <c r="L246" i="7"/>
  <c r="L242" i="7"/>
  <c r="L241" i="7"/>
  <c r="L237" i="7"/>
  <c r="L238" i="7"/>
  <c r="L234" i="7"/>
  <c r="K228" i="7"/>
  <c r="L229" i="7"/>
  <c r="L228" i="7"/>
  <c r="L203" i="7"/>
  <c r="F204" i="7"/>
  <c r="L204" i="7" s="1"/>
  <c r="K203" i="7"/>
  <c r="L199" i="7"/>
  <c r="F200" i="7"/>
  <c r="L200" i="7" s="1"/>
  <c r="L195" i="7"/>
  <c r="L196" i="7"/>
  <c r="L188" i="7"/>
  <c r="L187" i="7"/>
  <c r="L180" i="7"/>
  <c r="L179" i="7"/>
  <c r="L166" i="7"/>
  <c r="L151" i="7"/>
  <c r="L152" i="7"/>
  <c r="L146" i="7"/>
  <c r="H148" i="7"/>
  <c r="I147" i="7"/>
  <c r="J147" i="7" s="1"/>
  <c r="K145" i="7"/>
  <c r="F145" i="7"/>
  <c r="L136" i="7"/>
  <c r="L126" i="7"/>
  <c r="L125" i="7"/>
  <c r="L123" i="7"/>
  <c r="L122" i="7"/>
  <c r="L121" i="7"/>
  <c r="L120" i="7"/>
  <c r="L119" i="7"/>
  <c r="L118" i="7"/>
  <c r="L113" i="7"/>
  <c r="L107" i="7"/>
  <c r="L106" i="7"/>
  <c r="L92" i="7"/>
  <c r="K92" i="7"/>
  <c r="L72" i="7"/>
  <c r="L68" i="7"/>
  <c r="L56" i="7"/>
  <c r="L42" i="7"/>
  <c r="L32" i="7"/>
  <c r="L15" i="7"/>
  <c r="L11" i="7"/>
  <c r="L10" i="7"/>
  <c r="K5" i="7"/>
  <c r="L5" i="7"/>
  <c r="L6" i="7"/>
  <c r="K384" i="7"/>
  <c r="K326" i="7"/>
  <c r="K321" i="7"/>
  <c r="K288" i="7"/>
  <c r="K253" i="7"/>
  <c r="L233" i="7"/>
  <c r="K233" i="7"/>
  <c r="L216" i="7"/>
  <c r="K216" i="7"/>
  <c r="K208" i="7"/>
  <c r="L165" i="7"/>
  <c r="K165" i="7"/>
  <c r="F22" i="7"/>
  <c r="K16" i="7"/>
  <c r="J311" i="7" l="1"/>
  <c r="K311" i="7"/>
  <c r="F373" i="7"/>
  <c r="K373" i="7"/>
  <c r="L340" i="7"/>
  <c r="L370" i="7"/>
  <c r="H374" i="7"/>
  <c r="G365" i="7" s="1"/>
  <c r="H365" i="7" s="1"/>
  <c r="H366" i="7" s="1"/>
  <c r="G131" i="7" s="1"/>
  <c r="H131" i="7" s="1"/>
  <c r="H132" i="7" s="1"/>
  <c r="J279" i="7"/>
  <c r="F248" i="7"/>
  <c r="H273" i="7"/>
  <c r="G258" i="7" s="1"/>
  <c r="H258" i="7" s="1"/>
  <c r="J248" i="7"/>
  <c r="I17" i="7" s="1"/>
  <c r="J17" i="7" s="1"/>
  <c r="J18" i="7" s="1"/>
  <c r="K278" i="7"/>
  <c r="K247" i="7"/>
  <c r="L296" i="7"/>
  <c r="G215" i="7"/>
  <c r="H215" i="7" s="1"/>
  <c r="G216" i="7" s="1"/>
  <c r="H216" i="7" s="1"/>
  <c r="L341" i="7"/>
  <c r="L379" i="7"/>
  <c r="L402" i="7"/>
  <c r="J115" i="7"/>
  <c r="L115" i="7" s="1"/>
  <c r="K114" i="7"/>
  <c r="L264" i="7"/>
  <c r="L9" i="7"/>
  <c r="K73" i="7"/>
  <c r="J397" i="7"/>
  <c r="I212" i="7" s="1"/>
  <c r="J212" i="7" s="1"/>
  <c r="J217" i="7" s="1"/>
  <c r="F361" i="7"/>
  <c r="L361" i="7" s="1"/>
  <c r="K361" i="7"/>
  <c r="L12" i="7"/>
  <c r="L88" i="7"/>
  <c r="L155" i="7"/>
  <c r="F350" i="7"/>
  <c r="L360" i="7"/>
  <c r="F304" i="7"/>
  <c r="L304" i="7" s="1"/>
  <c r="K304" i="7"/>
  <c r="K49" i="7"/>
  <c r="F49" i="7"/>
  <c r="L49" i="7" s="1"/>
  <c r="K37" i="7"/>
  <c r="F37" i="7"/>
  <c r="L37" i="7" s="1"/>
  <c r="K65" i="7"/>
  <c r="F65" i="7"/>
  <c r="L65" i="7" s="1"/>
  <c r="F336" i="7"/>
  <c r="K355" i="7"/>
  <c r="L89" i="7"/>
  <c r="J350" i="7"/>
  <c r="I95" i="7" s="1"/>
  <c r="J95" i="7" s="1"/>
  <c r="F93" i="7"/>
  <c r="L93" i="7" s="1"/>
  <c r="K93" i="7"/>
  <c r="F94" i="7"/>
  <c r="L94" i="7" s="1"/>
  <c r="K94" i="7"/>
  <c r="F27" i="7"/>
  <c r="L27" i="7" s="1"/>
  <c r="K27" i="7"/>
  <c r="L355" i="7"/>
  <c r="J356" i="7"/>
  <c r="K349" i="7"/>
  <c r="L254" i="7"/>
  <c r="F100" i="7"/>
  <c r="L100" i="7" s="1"/>
  <c r="K100" i="7"/>
  <c r="H46" i="7"/>
  <c r="L156" i="7"/>
  <c r="H53" i="7"/>
  <c r="H60" i="7"/>
  <c r="I232" i="7"/>
  <c r="J232" i="7" s="1"/>
  <c r="K312" i="7"/>
  <c r="F138" i="7"/>
  <c r="L138" i="7" s="1"/>
  <c r="H85" i="7"/>
  <c r="G213" i="7"/>
  <c r="H213" i="7" s="1"/>
  <c r="G214" i="7" s="1"/>
  <c r="H214" i="7" s="1"/>
  <c r="L214" i="7" s="1"/>
  <c r="K137" i="7"/>
  <c r="K222" i="7"/>
  <c r="H161" i="7"/>
  <c r="F313" i="7"/>
  <c r="E232" i="7"/>
  <c r="K214" i="7"/>
  <c r="E221" i="7"/>
  <c r="E213" i="7"/>
  <c r="L209" i="7"/>
  <c r="E394" i="7"/>
  <c r="I220" i="7"/>
  <c r="J220" i="7" s="1"/>
  <c r="J225" i="7" s="1"/>
  <c r="I183" i="7"/>
  <c r="J183" i="7" s="1"/>
  <c r="J184" i="7" s="1"/>
  <c r="G220" i="7"/>
  <c r="H220" i="7" s="1"/>
  <c r="G212" i="7"/>
  <c r="H212" i="7" s="1"/>
  <c r="H217" i="7" s="1"/>
  <c r="E393" i="7"/>
  <c r="K170" i="7"/>
  <c r="L171" i="7"/>
  <c r="L176" i="7"/>
  <c r="L170" i="7"/>
  <c r="K175" i="7"/>
  <c r="L175" i="7"/>
  <c r="E174" i="7"/>
  <c r="E169" i="7"/>
  <c r="K160" i="7"/>
  <c r="L385" i="7"/>
  <c r="I159" i="7"/>
  <c r="J159" i="7" s="1"/>
  <c r="I164" i="7"/>
  <c r="J164" i="7" s="1"/>
  <c r="E164" i="7"/>
  <c r="E159" i="7"/>
  <c r="E141" i="7"/>
  <c r="F365" i="7"/>
  <c r="K365" i="7"/>
  <c r="E96" i="7"/>
  <c r="E109" i="7"/>
  <c r="E101" i="7"/>
  <c r="K348" i="7"/>
  <c r="I108" i="7"/>
  <c r="J108" i="7" s="1"/>
  <c r="E95" i="7"/>
  <c r="E108" i="7"/>
  <c r="H225" i="7"/>
  <c r="K224" i="7"/>
  <c r="F223" i="7"/>
  <c r="L223" i="7" s="1"/>
  <c r="K223" i="7"/>
  <c r="F84" i="7"/>
  <c r="L84" i="7" s="1"/>
  <c r="K84" i="7"/>
  <c r="K334" i="7"/>
  <c r="K335" i="7"/>
  <c r="L334" i="7"/>
  <c r="J336" i="7"/>
  <c r="I83" i="7" s="1"/>
  <c r="J83" i="7" s="1"/>
  <c r="J85" i="7" s="1"/>
  <c r="E83" i="7"/>
  <c r="E74" i="7"/>
  <c r="H69" i="7"/>
  <c r="K320" i="7"/>
  <c r="L320" i="7"/>
  <c r="J322" i="7"/>
  <c r="E52" i="7"/>
  <c r="E59" i="7"/>
  <c r="E45" i="7"/>
  <c r="E44" i="7"/>
  <c r="E51" i="7"/>
  <c r="E58" i="7"/>
  <c r="I43" i="7"/>
  <c r="J43" i="7" s="1"/>
  <c r="J46" i="7" s="1"/>
  <c r="I50" i="7"/>
  <c r="J50" i="7" s="1"/>
  <c r="J53" i="7" s="1"/>
  <c r="I57" i="7"/>
  <c r="J57" i="7" s="1"/>
  <c r="J60" i="7" s="1"/>
  <c r="L289" i="7"/>
  <c r="E57" i="7"/>
  <c r="E50" i="7"/>
  <c r="E43" i="7"/>
  <c r="E260" i="7"/>
  <c r="E259" i="7"/>
  <c r="I33" i="7"/>
  <c r="J33" i="7" s="1"/>
  <c r="J34" i="7" s="1"/>
  <c r="I38" i="7"/>
  <c r="J38" i="7" s="1"/>
  <c r="J39" i="7" s="1"/>
  <c r="G33" i="7"/>
  <c r="H33" i="7" s="1"/>
  <c r="H34" i="7" s="1"/>
  <c r="G38" i="7"/>
  <c r="H38" i="7" s="1"/>
  <c r="H39" i="7" s="1"/>
  <c r="E258" i="7"/>
  <c r="E257" i="7"/>
  <c r="E23" i="7"/>
  <c r="E17" i="7"/>
  <c r="K147" i="7"/>
  <c r="L147" i="7"/>
  <c r="J148" i="7"/>
  <c r="L145" i="7"/>
  <c r="F148" i="7"/>
  <c r="L22" i="7"/>
  <c r="L373" i="7" l="1"/>
  <c r="F374" i="7"/>
  <c r="L350" i="7"/>
  <c r="L248" i="7"/>
  <c r="J313" i="7"/>
  <c r="I67" i="7" s="1"/>
  <c r="J67" i="7" s="1"/>
  <c r="L311" i="7"/>
  <c r="I259" i="7"/>
  <c r="J259" i="7" s="1"/>
  <c r="L279" i="7"/>
  <c r="L273" i="7"/>
  <c r="F362" i="7"/>
  <c r="L362" i="7" s="1"/>
  <c r="L356" i="7"/>
  <c r="I213" i="7"/>
  <c r="J213" i="7" s="1"/>
  <c r="I221" i="7"/>
  <c r="J221" i="7" s="1"/>
  <c r="E67" i="7"/>
  <c r="K67" i="7" s="1"/>
  <c r="L161" i="7"/>
  <c r="T15" i="10"/>
  <c r="F232" i="7"/>
  <c r="L232" i="7" s="1"/>
  <c r="K232" i="7"/>
  <c r="F213" i="7"/>
  <c r="L213" i="7" s="1"/>
  <c r="K213" i="7"/>
  <c r="K221" i="7"/>
  <c r="F221" i="7"/>
  <c r="L221" i="7" s="1"/>
  <c r="E207" i="7"/>
  <c r="F394" i="7"/>
  <c r="L394" i="7" s="1"/>
  <c r="K394" i="7"/>
  <c r="K393" i="7"/>
  <c r="F393" i="7"/>
  <c r="F169" i="7"/>
  <c r="L169" i="7" s="1"/>
  <c r="K169" i="7"/>
  <c r="F174" i="7"/>
  <c r="L174" i="7" s="1"/>
  <c r="K174" i="7"/>
  <c r="F159" i="7"/>
  <c r="L159" i="7" s="1"/>
  <c r="K159" i="7"/>
  <c r="F164" i="7"/>
  <c r="L164" i="7" s="1"/>
  <c r="K164" i="7"/>
  <c r="F141" i="7"/>
  <c r="K141" i="7"/>
  <c r="F366" i="7"/>
  <c r="L365" i="7"/>
  <c r="F101" i="7"/>
  <c r="F109" i="7"/>
  <c r="F96" i="7"/>
  <c r="K108" i="7"/>
  <c r="F108" i="7"/>
  <c r="F95" i="7"/>
  <c r="K95" i="7"/>
  <c r="L336" i="7"/>
  <c r="K83" i="7"/>
  <c r="F83" i="7"/>
  <c r="K74" i="7"/>
  <c r="F74" i="7"/>
  <c r="I303" i="7"/>
  <c r="J303" i="7" s="1"/>
  <c r="J305" i="7" s="1"/>
  <c r="I66" i="7" s="1"/>
  <c r="J66" i="7" s="1"/>
  <c r="J69" i="7" s="1"/>
  <c r="I124" i="7"/>
  <c r="J124" i="7" s="1"/>
  <c r="J127" i="7" s="1"/>
  <c r="L322" i="7"/>
  <c r="E303" i="7"/>
  <c r="E124" i="7"/>
  <c r="F45" i="7"/>
  <c r="L45" i="7" s="1"/>
  <c r="K45" i="7"/>
  <c r="F59" i="7"/>
  <c r="L59" i="7" s="1"/>
  <c r="K59" i="7"/>
  <c r="K52" i="7"/>
  <c r="F52" i="7"/>
  <c r="L52" i="7" s="1"/>
  <c r="F51" i="7"/>
  <c r="L51" i="7" s="1"/>
  <c r="K51" i="7"/>
  <c r="F44" i="7"/>
  <c r="L44" i="7" s="1"/>
  <c r="K44" i="7"/>
  <c r="F58" i="7"/>
  <c r="L58" i="7" s="1"/>
  <c r="K58" i="7"/>
  <c r="F43" i="7"/>
  <c r="K43" i="7"/>
  <c r="F50" i="7"/>
  <c r="K50" i="7"/>
  <c r="F57" i="7"/>
  <c r="K57" i="7"/>
  <c r="F260" i="7"/>
  <c r="L260" i="7" s="1"/>
  <c r="K260" i="7"/>
  <c r="F259" i="7"/>
  <c r="L259" i="7" s="1"/>
  <c r="K259" i="7"/>
  <c r="F258" i="7"/>
  <c r="L258" i="7" s="1"/>
  <c r="K258" i="7"/>
  <c r="F257" i="7"/>
  <c r="K257" i="7"/>
  <c r="F23" i="7"/>
  <c r="K23" i="7"/>
  <c r="F17" i="7"/>
  <c r="K17" i="7"/>
  <c r="L148" i="7"/>
  <c r="L313" i="7" l="1"/>
  <c r="E365" i="7"/>
  <c r="L374" i="7"/>
  <c r="E130" i="7"/>
  <c r="I101" i="7"/>
  <c r="I96" i="7"/>
  <c r="I109" i="7"/>
  <c r="F67" i="7"/>
  <c r="L67" i="7" s="1"/>
  <c r="K207" i="7"/>
  <c r="F207" i="7"/>
  <c r="L207" i="7" s="1"/>
  <c r="F397" i="7"/>
  <c r="L393" i="7"/>
  <c r="F142" i="7"/>
  <c r="L141" i="7"/>
  <c r="L366" i="7"/>
  <c r="F102" i="7"/>
  <c r="L95" i="7"/>
  <c r="F97" i="7"/>
  <c r="F110" i="7"/>
  <c r="L108" i="7"/>
  <c r="F85" i="7"/>
  <c r="L83" i="7"/>
  <c r="F75" i="7"/>
  <c r="L74" i="7"/>
  <c r="F124" i="7"/>
  <c r="K124" i="7"/>
  <c r="K303" i="7"/>
  <c r="F303" i="7"/>
  <c r="F60" i="7"/>
  <c r="L57" i="7"/>
  <c r="F53" i="7"/>
  <c r="L50" i="7"/>
  <c r="F46" i="7"/>
  <c r="L43" i="7"/>
  <c r="F261" i="7"/>
  <c r="L257" i="7"/>
  <c r="L23" i="7"/>
  <c r="F24" i="7"/>
  <c r="F18" i="7"/>
  <c r="L17" i="7"/>
  <c r="J109" i="7" l="1"/>
  <c r="K109" i="7"/>
  <c r="J96" i="7"/>
  <c r="K96" i="7"/>
  <c r="F130" i="7"/>
  <c r="L130" i="7" s="1"/>
  <c r="K130" i="7"/>
  <c r="J101" i="7"/>
  <c r="K101" i="7"/>
  <c r="E191" i="7"/>
  <c r="L397" i="7"/>
  <c r="L142" i="7"/>
  <c r="E131" i="7"/>
  <c r="L85" i="7"/>
  <c r="L75" i="7"/>
  <c r="F305" i="7"/>
  <c r="L303" i="7"/>
  <c r="F127" i="7"/>
  <c r="L124" i="7"/>
  <c r="L46" i="7"/>
  <c r="L53" i="7"/>
  <c r="L60" i="7"/>
  <c r="L261" i="7"/>
  <c r="L24" i="7"/>
  <c r="L18" i="7"/>
  <c r="J102" i="7" l="1"/>
  <c r="L101" i="7"/>
  <c r="J97" i="7"/>
  <c r="L96" i="7"/>
  <c r="J110" i="7"/>
  <c r="L109" i="7"/>
  <c r="K191" i="7"/>
  <c r="F191" i="7"/>
  <c r="E183" i="7"/>
  <c r="E212" i="7"/>
  <c r="E220" i="7"/>
  <c r="K131" i="7"/>
  <c r="F131" i="7"/>
  <c r="L127" i="7"/>
  <c r="L305" i="7"/>
  <c r="E28" i="7"/>
  <c r="E38" i="7"/>
  <c r="E33" i="7"/>
  <c r="L97" i="7" l="1"/>
  <c r="L110" i="7"/>
  <c r="L102" i="7"/>
  <c r="L191" i="7"/>
  <c r="F192" i="7"/>
  <c r="K183" i="7"/>
  <c r="F183" i="7"/>
  <c r="F220" i="7"/>
  <c r="K220" i="7"/>
  <c r="F212" i="7"/>
  <c r="K212" i="7"/>
  <c r="L131" i="7"/>
  <c r="F132" i="7"/>
  <c r="E66" i="7"/>
  <c r="K38" i="7"/>
  <c r="F38" i="7"/>
  <c r="K33" i="7"/>
  <c r="F33" i="7"/>
  <c r="F28" i="7"/>
  <c r="K28" i="7"/>
  <c r="L192" i="7" l="1"/>
  <c r="L212" i="7"/>
  <c r="F217" i="7"/>
  <c r="L220" i="7"/>
  <c r="F225" i="7"/>
  <c r="F184" i="7"/>
  <c r="L183" i="7"/>
  <c r="L132" i="7"/>
  <c r="F66" i="7"/>
  <c r="K66" i="7"/>
  <c r="L38" i="7"/>
  <c r="F39" i="7"/>
  <c r="F29" i="7"/>
  <c r="L28" i="7"/>
  <c r="L33" i="7"/>
  <c r="F34" i="7"/>
  <c r="L225" i="7" l="1"/>
  <c r="L217" i="7"/>
  <c r="L184" i="7"/>
  <c r="F69" i="7"/>
  <c r="L66" i="7"/>
  <c r="L34" i="7"/>
  <c r="L39" i="7"/>
  <c r="L29" i="7"/>
  <c r="L69" i="7" l="1"/>
  <c r="E26" i="3" l="1"/>
  <c r="E27" i="3" s="1"/>
  <c r="E28" i="3" s="1"/>
  <c r="E29" i="3" s="1"/>
</calcChain>
</file>

<file path=xl/sharedStrings.xml><?xml version="1.0" encoding="utf-8"?>
<sst xmlns="http://schemas.openxmlformats.org/spreadsheetml/2006/main" count="6294" uniqueCount="1066">
  <si>
    <t>공 종 별 집 계 표</t>
  </si>
  <si>
    <t>[ 제주의료원정신과병동여자화장실리모델링공사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</si>
  <si>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</si>
  <si>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</si>
  <si>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</si>
  <si>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</si>
  <si>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</si>
  <si>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</si>
  <si>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</si>
  <si>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</si>
  <si>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</si>
  <si>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</si>
  <si>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</si>
  <si>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</si>
  <si>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</si>
  <si>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</si>
  <si>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</si>
  <si>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</si>
  <si>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</si>
  <si>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</si>
  <si>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</si>
  <si>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</si>
  <si>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</si>
  <si>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</si>
  <si>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</si>
  <si>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</si>
  <si>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</si>
  <si>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</si>
  <si>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</si>
  <si>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</si>
  <si>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</si>
  <si>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</si>
  <si>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</si>
  <si>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</si>
  <si>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</si>
  <si>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</si>
  <si>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</si>
  <si>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</si>
  <si>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</si>
  <si>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</si>
  <si>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</si>
  <si>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</si>
  <si>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</si>
  <si>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</si>
  <si>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</si>
  <si>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</si>
  <si>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</si>
  <si>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</si>
  <si>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</si>
  <si>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</si>
  <si>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</si>
  <si>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제주의료원정신과병동여자화장실리모델링공사</t>
  </si>
  <si>
    <t/>
  </si>
  <si>
    <t>01</t>
  </si>
  <si>
    <t>0101  시설물 (설치) 공사</t>
  </si>
  <si>
    <t>0101</t>
  </si>
  <si>
    <t>010101  가  설  공  사</t>
  </si>
  <si>
    <t>010101</t>
  </si>
  <si>
    <t>건축물현장정리 - (수리)</t>
  </si>
  <si>
    <t>옥내.외의 청소,준공시 청소, 뒷정리 포함</t>
  </si>
  <si>
    <t>M2</t>
  </si>
  <si>
    <t>호표 1</t>
  </si>
  <si>
    <t>52D992A703EDEA62CCD7594CD52E50</t>
  </si>
  <si>
    <t>T</t>
  </si>
  <si>
    <t>F</t>
  </si>
  <si>
    <t>01010152D992A703EDEA62CCD7594CD52E50</t>
  </si>
  <si>
    <t>건축물보양 - 석재면, 테라조면</t>
  </si>
  <si>
    <t>하드롱지</t>
  </si>
  <si>
    <t>호표 2</t>
  </si>
  <si>
    <t>52D992A703D31D6386565CAAD5C019</t>
  </si>
  <si>
    <t>01010152D992A703D31D6386565CAAD5C019</t>
  </si>
  <si>
    <t>목구조 칸막이틀 설치</t>
  </si>
  <si>
    <t>외송 60*90, @450*600</t>
  </si>
  <si>
    <t>호표 3</t>
  </si>
  <si>
    <t>52D912E7C48B9D6CF0795E31358DB5</t>
  </si>
  <si>
    <t>01010152D912E7C48B9D6CF0795E31358DB5</t>
  </si>
  <si>
    <t>일반합판 설치</t>
  </si>
  <si>
    <t>벽,일반합판 thk=9mm * 1ply</t>
  </si>
  <si>
    <t>호표 4</t>
  </si>
  <si>
    <t>52D972575C49A76E90745EEFD5993E</t>
  </si>
  <si>
    <t>01010152D972575C49A76E90745EEFD5993E</t>
  </si>
  <si>
    <t>도어힌지</t>
  </si>
  <si>
    <t>도어힌지, 스테인리스강, 베어링2개, 101.6*3.0mm</t>
  </si>
  <si>
    <t>개</t>
  </si>
  <si>
    <t>55FD8297B09E9861D75D564BE5345F62B89F28</t>
  </si>
  <si>
    <t>01010155FD8297B09E9861D75D564BE5345F62B89F28</t>
  </si>
  <si>
    <t>[ 합           계 ]</t>
  </si>
  <si>
    <t>TOTAL</t>
  </si>
  <si>
    <t>010102  타  일  공  사</t>
  </si>
  <si>
    <t>010102</t>
  </si>
  <si>
    <t>바닥타일(자기질)압착붙이기 - (화장실).</t>
  </si>
  <si>
    <t>자기질타일(300*300) / 바름두께 6mm / 일반줄눈 포함</t>
  </si>
  <si>
    <t>호표 5</t>
  </si>
  <si>
    <t>52D952078308D6600C5F5538551D0C</t>
  </si>
  <si>
    <t>01010252D952078308D6600C5F5538551D0C</t>
  </si>
  <si>
    <t>바닥타일(자기질)압착붙이기 - (샤워실).</t>
  </si>
  <si>
    <t>호표 6</t>
  </si>
  <si>
    <t>52D952078308D6600C5F5538556D28</t>
  </si>
  <si>
    <t>01010252D952078308D6600C5F5538556D28</t>
  </si>
  <si>
    <t>바닥타일(자기질)압착붙이기 - (탈의실).</t>
  </si>
  <si>
    <t>호표 7</t>
  </si>
  <si>
    <t>52D952078308D6600C5F5538556E12</t>
  </si>
  <si>
    <t>01010252D952078308D6600C5F5538556E12</t>
  </si>
  <si>
    <t>벽타일(도기질)접착붙이기 - (화장실)</t>
  </si>
  <si>
    <t>도기질타일(300*600) / 일반줄눈 포함</t>
  </si>
  <si>
    <t>호표 8</t>
  </si>
  <si>
    <t>52D95207832BB76F1BFD5EE005B1A6</t>
  </si>
  <si>
    <t>01010252D95207832BB76F1BFD5EE005B1A6</t>
  </si>
  <si>
    <t>벽타일(도기질)접착붙이기 - (샤워실)</t>
  </si>
  <si>
    <t>호표 9</t>
  </si>
  <si>
    <t>52D95207832BB76F1BFD5EE005B1D5</t>
  </si>
  <si>
    <t>01010252D95207832BB76F1BFD5EE005B1D5</t>
  </si>
  <si>
    <t>벽타일(도기질)접착붙이기 - (탈의실)</t>
  </si>
  <si>
    <t>호표 10</t>
  </si>
  <si>
    <t>52D95207832BB76F1BFD5EE005B1D6</t>
  </si>
  <si>
    <t>01010252D95207832BB76F1BFD5EE005B1D6</t>
  </si>
  <si>
    <t>010103  목공사및수장공사</t>
  </si>
  <si>
    <t>010103</t>
  </si>
  <si>
    <t>열경화성수지천장재</t>
  </si>
  <si>
    <t>열경화성수지천장재(난연3급), SMC, 1.5*300*300mm</t>
  </si>
  <si>
    <t>55FD92A70B58526DFB0158E6A5400F6295228A</t>
  </si>
  <si>
    <t>01010355FD92A70B58526DFB0158E6A5400F6295228A</t>
  </si>
  <si>
    <t>화장실칸막이</t>
  </si>
  <si>
    <t>DJ 321(기본) 20T 일반지정 HPM</t>
  </si>
  <si>
    <t>55FD92A70BB2C4678584556175F17F4E92D8ED</t>
  </si>
  <si>
    <t>01010355FD92A70BB2C4678584556175F17F4E92D8ED</t>
  </si>
  <si>
    <t>DJ 장애인 20T 슬라이딩-자형</t>
  </si>
  <si>
    <t>55FD92A70BB2C4678584556175F17F4E92D9D3</t>
  </si>
  <si>
    <t>01010355FD92A70BB2C4678584556175F17F4E92D9D3</t>
  </si>
  <si>
    <t>010104  금  속  공  사</t>
  </si>
  <si>
    <t>010104</t>
  </si>
  <si>
    <t>스테인리스핸드레일/벽부형</t>
  </si>
  <si>
    <t>D38.1+25.4*1.5t, H:300</t>
  </si>
  <si>
    <t>M</t>
  </si>
  <si>
    <t>호표 11</t>
  </si>
  <si>
    <t>52D922D776236365EA675753B59951</t>
  </si>
  <si>
    <t>01010452D922D776236365EA675753B59951</t>
  </si>
  <si>
    <t>AL몰딩 설치</t>
  </si>
  <si>
    <t>W형, 15*15*15*15*1.0mm</t>
  </si>
  <si>
    <t>호표 12</t>
  </si>
  <si>
    <t>52D97257FC1A0A6A4B2C5BA2E5182C</t>
  </si>
  <si>
    <t>01010452D97257FC1A0A6A4B2C5BA2E5182C</t>
  </si>
  <si>
    <t>마블카운터형세면대 설치 - (W:650mm * L:2690mm)</t>
  </si>
  <si>
    <t>아연도각관,(50*50*2.3t)+인조대리석 세면대+(세면대볼,악세서리-미포함)</t>
  </si>
  <si>
    <t>개소</t>
  </si>
  <si>
    <t>호표 13</t>
  </si>
  <si>
    <t>52D922D792FA446494BF50DF853763</t>
  </si>
  <si>
    <t>01010452D922D792FA446494BF50DF853763</t>
  </si>
  <si>
    <t>010105  창호 및 유리공사</t>
  </si>
  <si>
    <t>010105</t>
  </si>
  <si>
    <t>인테리어필름 붙임</t>
  </si>
  <si>
    <t>0.4*1220mm 방염단색 - (시공도)</t>
  </si>
  <si>
    <t>시공도</t>
  </si>
  <si>
    <t>55FD92A70B58526E82D05542D5A91AD5FC61E8</t>
  </si>
  <si>
    <t>01010555FD92A70B58526E82D05542D5A91AD5FC61E8</t>
  </si>
  <si>
    <t>01010555FD8297B09E9861D75D564BE5345F62B89F28</t>
  </si>
  <si>
    <t>도어스톱</t>
  </si>
  <si>
    <t>도어스톱, 말굽형 120mm</t>
  </si>
  <si>
    <t>55FD8297B09E986D8866592F952E0F96CE8835</t>
  </si>
  <si>
    <t>01010555FD8297B09E986D8866592F952E0F96CE8835</t>
  </si>
  <si>
    <t>도어핸들</t>
  </si>
  <si>
    <t>도어핸들, KNOB 8300 황동, (주거용-침실)</t>
  </si>
  <si>
    <t>조</t>
  </si>
  <si>
    <t>55FD8297B09E986D8866592FA5CC56827050FF</t>
  </si>
  <si>
    <t>01010555FD8297B09E986D8866592FA5CC56827050FF</t>
  </si>
  <si>
    <t>유리주위 코킹</t>
  </si>
  <si>
    <t>5*5, 실리콘</t>
  </si>
  <si>
    <t>호표 14</t>
  </si>
  <si>
    <t>52D90287175F6B6CFA0E5456A55D86</t>
  </si>
  <si>
    <t>01010552D90287175F6B6CFA0E5456A55D86</t>
  </si>
  <si>
    <t>PD01[시설물 (설치) 공사]</t>
  </si>
  <si>
    <t>0.850 x 2.200 = 1.870</t>
  </si>
  <si>
    <t>EA</t>
  </si>
  <si>
    <t>호표 15</t>
  </si>
  <si>
    <t>52D942273A74E9627E4B5D5EF5C8BC</t>
  </si>
  <si>
    <t>01010552D942273A74E9627E4B5D5EF5C8BC</t>
  </si>
  <si>
    <t>PD02[시설물 (설치) 공사]</t>
  </si>
  <si>
    <t>호표 16</t>
  </si>
  <si>
    <t>52D942273A74E9627E4B5D5EF5C8BE</t>
  </si>
  <si>
    <t>01010552D942273A74E9627E4B5D5EF5C8BE</t>
  </si>
  <si>
    <t>PD03[시설물 (설치) 공사]</t>
  </si>
  <si>
    <t>1.000 x 2.200 = 2.200</t>
  </si>
  <si>
    <t>호표 17</t>
  </si>
  <si>
    <t>52D942273A74E9627E4B5D5EF5C8B8</t>
  </si>
  <si>
    <t>01010552D942273A74E9627E4B5D5EF5C8B8</t>
  </si>
  <si>
    <t>도어록 설치 / 일반도어록 목재창호</t>
  </si>
  <si>
    <t>재료비 별도</t>
  </si>
  <si>
    <t>호표 18</t>
  </si>
  <si>
    <t>52D9422744FDCF69685C5A2EB5F164</t>
  </si>
  <si>
    <t>01010552D9422744FDCF69685C5A2EB5F164</t>
  </si>
  <si>
    <t>방습 아크릴거울설치 - 합판 12mm+STS 1.5mm</t>
  </si>
  <si>
    <t>5mm, 틀 포함</t>
  </si>
  <si>
    <t>호표 19</t>
  </si>
  <si>
    <t>52D94227BF94A4671E3F5352552389</t>
  </si>
  <si>
    <t>01010552D94227BF94A4671E3F5352552389</t>
  </si>
  <si>
    <t>010106  칠    공    사</t>
  </si>
  <si>
    <t>010106</t>
  </si>
  <si>
    <t>유성페인트 붓칠</t>
  </si>
  <si>
    <t>철재면, 2회. 1급</t>
  </si>
  <si>
    <t>호표 20</t>
  </si>
  <si>
    <t>52D96267DFE1A963EBD0515CF5CCAC</t>
  </si>
  <si>
    <t>01010652D96267DFE1A963EBD0515CF5CCAC</t>
  </si>
  <si>
    <t>재도장 시 바탕처리(철재면)</t>
  </si>
  <si>
    <t>A급(20m2/일)</t>
  </si>
  <si>
    <t>호표 21</t>
  </si>
  <si>
    <t>52D96277C659806481745FB9E59B98</t>
  </si>
  <si>
    <t>01010652D96277C659806481745FB9E59B98</t>
  </si>
  <si>
    <t>0102  시설물 (철거) 공사</t>
  </si>
  <si>
    <t>0102</t>
  </si>
  <si>
    <t>010201  기  타  공  사</t>
  </si>
  <si>
    <t>010201</t>
  </si>
  <si>
    <t>알루미늄 천정재 해체</t>
  </si>
  <si>
    <t>해체재 재사용 안 함</t>
  </si>
  <si>
    <t>호표 22</t>
  </si>
  <si>
    <t>52D89237928BD26763385FFEA534D5</t>
  </si>
  <si>
    <t>01020152D89237928BD26763385FFEA534D5</t>
  </si>
  <si>
    <t>경량천정 철골틀 해체</t>
  </si>
  <si>
    <t>재사용 안함 - (품셈 건축,12-2-3)</t>
  </si>
  <si>
    <t>호표 23</t>
  </si>
  <si>
    <t>52D89237928BD26763385FFEA53DCE</t>
  </si>
  <si>
    <t>01020152D89237928BD26763385FFEA53DCE</t>
  </si>
  <si>
    <t>타일떼어내기(도자기류)</t>
  </si>
  <si>
    <t>바닥 및 수장 부분</t>
  </si>
  <si>
    <t>호표 24</t>
  </si>
  <si>
    <t>52D89237928BD267633858DDC50150</t>
  </si>
  <si>
    <t>01020152D89237928BD267633858DDC50150</t>
  </si>
  <si>
    <t>타일 까내기(벽)</t>
  </si>
  <si>
    <t>호표 25</t>
  </si>
  <si>
    <t>52D89237928BD26763385885855A09</t>
  </si>
  <si>
    <t>01020152D89237928BD26763385885855A09</t>
  </si>
  <si>
    <t>(ABS)도어 철거</t>
  </si>
  <si>
    <t>설치비의 25% 적용</t>
  </si>
  <si>
    <t>호표 26</t>
  </si>
  <si>
    <t>52D892379210C06C52D55B203583D7</t>
  </si>
  <si>
    <t>01020152D892379210C06C52D55B203583D7</t>
  </si>
  <si>
    <t>(WD,WW)목재창호 철거</t>
  </si>
  <si>
    <t>호표 27</t>
  </si>
  <si>
    <t>52D892379210C06C52D55B2035F2E5</t>
  </si>
  <si>
    <t>01020152D892379210C06C52D55B2035F2E5</t>
  </si>
  <si>
    <t>판유리 철거</t>
  </si>
  <si>
    <t>호표 28</t>
  </si>
  <si>
    <t>52D892379210C06C52D55B2035F2E7</t>
  </si>
  <si>
    <t>01020152D892379210C06C52D55B2035F2E7</t>
  </si>
  <si>
    <t>방습거울 떼어내기</t>
  </si>
  <si>
    <t>호표 29</t>
  </si>
  <si>
    <t>52D892379210C06C52D55B203583D2</t>
  </si>
  <si>
    <t>01020152D892379210C06C52D55B203583D2</t>
  </si>
  <si>
    <t>배기휀 철거.</t>
  </si>
  <si>
    <t>PVC 300*300</t>
  </si>
  <si>
    <t>호표 30</t>
  </si>
  <si>
    <t>52D89237CF5AE560A4DE5F12352D33</t>
  </si>
  <si>
    <t>매입형 조명박스 철거. - (340*450)</t>
  </si>
  <si>
    <t>갈륨 1.3T / 조합페인트</t>
  </si>
  <si>
    <t>호표 31</t>
  </si>
  <si>
    <t>52D89237CF5AE560A4DE5F12352D32</t>
  </si>
  <si>
    <t>01020152D89237CF5AE560A4DE5F12352D32</t>
  </si>
  <si>
    <t>천정형 난방기 철거. - (400*400)</t>
  </si>
  <si>
    <t>합성수지</t>
  </si>
  <si>
    <t>호표 32</t>
  </si>
  <si>
    <t>52D89237CF5AE560A4DE5F12352EC3</t>
  </si>
  <si>
    <t>스텐레스 난간대 및 핸드레일 철거</t>
  </si>
  <si>
    <t>스텐레스 난간대 H:900</t>
  </si>
  <si>
    <t>호표 33</t>
  </si>
  <si>
    <t>52D89237928BD267633858DDC564A4</t>
  </si>
  <si>
    <t>01020152D89237928BD267633858DDC564A4</t>
  </si>
  <si>
    <t>도기류 철거 - (샤워기)</t>
  </si>
  <si>
    <t>스텐레스</t>
  </si>
  <si>
    <t>호표 34</t>
  </si>
  <si>
    <t>52D89237CF5AE560A4D950FA255B57</t>
  </si>
  <si>
    <t>라지에이터 철거.</t>
  </si>
  <si>
    <t>호표 35</t>
  </si>
  <si>
    <t>52D89237CF5AE560A4D950FD350407</t>
  </si>
  <si>
    <t>목재벤츠 철거.</t>
  </si>
  <si>
    <t>목재, 1800*550*600</t>
  </si>
  <si>
    <t>호표 36</t>
  </si>
  <si>
    <t>52D89237CF5AE560A4D950FD350404</t>
  </si>
  <si>
    <t>01020152D89237CF5AE560A4D950FD350404</t>
  </si>
  <si>
    <t>양변기 철거 - (25KG)</t>
  </si>
  <si>
    <t>호표 37</t>
  </si>
  <si>
    <t>52D89237928BD26763385882954905</t>
  </si>
  <si>
    <t>인조석 세면대 철거 - (670*2600*1100)</t>
  </si>
  <si>
    <t>아연도 바탕틀 + 인조석 세면대</t>
  </si>
  <si>
    <t>호표 38</t>
  </si>
  <si>
    <t>52D89237928BD26763385883C56A6D</t>
  </si>
  <si>
    <t>인조석 세면대 철거 - (670*4350*1100)</t>
  </si>
  <si>
    <t>호표 39</t>
  </si>
  <si>
    <t>52D89237928BD26763385883C56A6C</t>
  </si>
  <si>
    <t>페이퍼타올 용기 철거 - (250*450*180).</t>
  </si>
  <si>
    <t>호표 40</t>
  </si>
  <si>
    <t>52D89237CF5AE560A4D5592AB5EF8F</t>
  </si>
  <si>
    <t>화장실 칸막이 철거</t>
  </si>
  <si>
    <t>샌드위치(단열) 설치 - (설치비의 15%)</t>
  </si>
  <si>
    <t>호표 41</t>
  </si>
  <si>
    <t>52D892379210C06C52D55B203583C4</t>
  </si>
  <si>
    <t>01020152D892379210C06C52D55B203583C4</t>
  </si>
  <si>
    <t>화장실 PVC접이식 칸막이 철거.</t>
  </si>
  <si>
    <t>호표 42</t>
  </si>
  <si>
    <t>52D8F2B77006406013625243D53276</t>
  </si>
  <si>
    <t>01020152D8F2B77006406013625243D53276</t>
  </si>
  <si>
    <t>장애인 화장실 손잡이 철거.</t>
  </si>
  <si>
    <t>대변기용,L형</t>
  </si>
  <si>
    <t>호표 43</t>
  </si>
  <si>
    <t>52D8F2B77006406013625243D53271</t>
  </si>
  <si>
    <t>건설폐기물 상차비 - 중량 기준</t>
  </si>
  <si>
    <t>중간처리 대상, 15ton 덤프트럭</t>
  </si>
  <si>
    <t>TON</t>
  </si>
  <si>
    <t>52D992A703EDD96A37B15786F58F71</t>
  </si>
  <si>
    <t>01020152D992A703EDD96A37B15786F58F71</t>
  </si>
  <si>
    <t>010202  건설폐기물처리비</t>
  </si>
  <si>
    <t>010202</t>
  </si>
  <si>
    <t>6</t>
  </si>
  <si>
    <t>폐목재건설폐기물</t>
  </si>
  <si>
    <t>52D992A703EDD96BDCCD5D5CD53246</t>
  </si>
  <si>
    <t>01020252D992A703EDD96BDCCD5D5CD53246</t>
  </si>
  <si>
    <t>폐합성수지건설폐기물</t>
  </si>
  <si>
    <t>52D992A703EDD96BDCCD5D5CD53245</t>
  </si>
  <si>
    <t>01020252D992A703EDD96BDCCD5D5CD53245</t>
  </si>
  <si>
    <t>혼합건설폐기물</t>
  </si>
  <si>
    <t>건설폐재류에 가연성 5% 이하 혼합</t>
  </si>
  <si>
    <t>52D992A703EDD96BDCCD5D5CD543FA</t>
  </si>
  <si>
    <t>01020252D992A703EDD96BDCCD5D5CD543FA</t>
  </si>
  <si>
    <t>불연성 건설폐기물에 가연성 5% 이하 혼합</t>
  </si>
  <si>
    <t>52D992A703EDD96BDCCD5D2775972D</t>
  </si>
  <si>
    <t>01020252D992A703EDD96BDCCD5D2775972D</t>
  </si>
  <si>
    <t>그 밖의 건설폐기물에 가연성 5% 이하 혼합</t>
  </si>
  <si>
    <t>52D992A703EDD96BDCCD5D31E50205</t>
  </si>
  <si>
    <t>01020252D992A703EDD96BDCCD5D31E50205</t>
  </si>
  <si>
    <t>건설폐기물 운반비 - 중량 기준</t>
  </si>
  <si>
    <t>중간처리 대상, 15ton 덤프트럭, 30km</t>
  </si>
  <si>
    <t>52D992A703EDD96A37B1579765E1B0</t>
  </si>
  <si>
    <t>01020252D992A703EDD96A37B1579765E1B0</t>
  </si>
  <si>
    <t>0103  기계설비공사</t>
  </si>
  <si>
    <t>0103</t>
  </si>
  <si>
    <t>장비 및 위생기구 설치공사</t>
  </si>
  <si>
    <t>식</t>
  </si>
  <si>
    <t>536B4227069F916B2C3C568F958D1B8ACA0246</t>
  </si>
  <si>
    <t>0103536B4227069F916B2C3C568F958D1B8ACA0246</t>
  </si>
  <si>
    <t>급수,급탕 및 난방 배관 공사</t>
  </si>
  <si>
    <t>536B4227069F916B2C3C568F958D1B8ACA0241</t>
  </si>
  <si>
    <t>0103536B4227069F916B2C3C568F958D1B8ACA0241</t>
  </si>
  <si>
    <t>오,배수 배관 공사</t>
  </si>
  <si>
    <t>536B4227069F916B2C3C568F958D1B8ACA0240</t>
  </si>
  <si>
    <t>0103536B4227069F916B2C3C568F958D1B8ACA0240</t>
  </si>
  <si>
    <t>환기 및 덕트 배관 공사</t>
  </si>
  <si>
    <t>536B4227069F916B2C3C568F958D1B8ACA0243</t>
  </si>
  <si>
    <t>0103536B4227069F916B2C3C568F958D1B8ACA0243</t>
  </si>
  <si>
    <t>기존 시설 철거 공사</t>
  </si>
  <si>
    <t>536B4227069F916B2C3C568F958D1B8ACA0242</t>
  </si>
  <si>
    <t>0103536B4227069F916B2C3C568F958D1B8ACA0242</t>
  </si>
  <si>
    <t>일 위 대 가 목 록</t>
  </si>
  <si>
    <t>코  드</t>
  </si>
  <si>
    <t>재 료 비</t>
  </si>
  <si>
    <t>노 무 비</t>
  </si>
  <si>
    <t>경    비</t>
  </si>
  <si>
    <t>합    계</t>
  </si>
  <si>
    <t>번  호</t>
  </si>
  <si>
    <t>비      고</t>
  </si>
  <si>
    <t>노임계수</t>
  </si>
  <si>
    <t>할증</t>
  </si>
  <si>
    <t>품셈개요</t>
  </si>
  <si>
    <t>장비일위</t>
  </si>
  <si>
    <t>일위대가</t>
  </si>
  <si>
    <t>할증적용</t>
  </si>
  <si>
    <t>할증저장</t>
  </si>
  <si>
    <t>할증율</t>
  </si>
  <si>
    <t>HAL1</t>
  </si>
  <si>
    <t>HAL2</t>
  </si>
  <si>
    <t>HAL3</t>
  </si>
  <si>
    <t>일위대가+자재</t>
  </si>
  <si>
    <t>건축물현장정리 - (수리)  옥내.외의 청소,준공시 청소, 뒷정리 포함  M2     ( 호표 1 )</t>
  </si>
  <si>
    <t>보통인부</t>
  </si>
  <si>
    <t>일반공사 직종</t>
  </si>
  <si>
    <t>인</t>
  </si>
  <si>
    <t>520102B774D901667D50553E15E276A3F6B3B3</t>
  </si>
  <si>
    <t>52D992A703EDEA62CCD7594CD52E50520102B774D901667D50553E15E276A3F6B3B3</t>
  </si>
  <si>
    <t xml:space="preserve"> [ 합          계 ]</t>
  </si>
  <si>
    <t>건축물보양 - 석재면, 테라조면  하드롱지  M2     ( 호표 2 )</t>
  </si>
  <si>
    <t>공통자재</t>
  </si>
  <si>
    <t>55E362D73AE9DC66755852E355E5FA2CBCAB7B</t>
  </si>
  <si>
    <t>52D992A703D31D6386565CAAD5C01955E362D73AE9DC66755852E355E5FA2CBCAB7B</t>
  </si>
  <si>
    <t>합성풀</t>
  </si>
  <si>
    <t>합성풀, 건설용</t>
  </si>
  <si>
    <t>kg</t>
  </si>
  <si>
    <t>55FD82978BB34F6752B85E97B5413B3E3FF403</t>
  </si>
  <si>
    <t>52D992A703D31D6386565CAAD5C01955FD82978BB34F6752B85E97B5413B3E3FF403</t>
  </si>
  <si>
    <t>52D992A703D31D6386565CAAD5C019520102B774D901667D50553E15E276A3F6B3B3</t>
  </si>
  <si>
    <t>목구조 칸막이틀 설치  외송 60*90, @450*600  M2     ( 호표 3 )</t>
  </si>
  <si>
    <t>각재</t>
  </si>
  <si>
    <t>각재, 외송</t>
  </si>
  <si>
    <t>재</t>
  </si>
  <si>
    <t>55FD92A70B3D4F6D7A835534A55709A5BBC974</t>
  </si>
  <si>
    <t>52D912E7C48B9D6CF0795E31358DB555FD92A70B3D4F6D7A835534A55709A5BBC974</t>
  </si>
  <si>
    <t>못,본드</t>
  </si>
  <si>
    <t>주재료비의 5%</t>
  </si>
  <si>
    <t>53C0D247A5CE3C6013915F46C535001</t>
  </si>
  <si>
    <t>52D912E7C48B9D6CF0795E31358DB553C0D247A5CE3C6013915F46C535001</t>
  </si>
  <si>
    <t>칸막이벽틀 설치</t>
  </si>
  <si>
    <t>주재료 별도</t>
  </si>
  <si>
    <t>호표 44</t>
  </si>
  <si>
    <t>52D912E7C495E9690FE55C6BC55C8E</t>
  </si>
  <si>
    <t>52D912E7C48B9D6CF0795E31358DB552D912E7C495E9690FE55C6BC55C8E</t>
  </si>
  <si>
    <t>일반합판 설치  벽,일반합판 thk=9mm * 1ply  M2     ( 호표 4 )</t>
  </si>
  <si>
    <t>보통합판</t>
  </si>
  <si>
    <t>보통합판, 1급, 9.0*1220*2440mm</t>
  </si>
  <si>
    <t>55D2D237294CC264823A5F7D451161B948F824</t>
  </si>
  <si>
    <t>52D972575C49A76E90745EEFD5993E55D2D237294CC264823A5F7D451161B948F824</t>
  </si>
  <si>
    <t>52D972575C49A76E90745EEFD5993E53C0D247A5CE3C6013915F46C535001</t>
  </si>
  <si>
    <t>벽체합판 설치</t>
  </si>
  <si>
    <t>합판 별도</t>
  </si>
  <si>
    <t>호표 45</t>
  </si>
  <si>
    <t>52D972575C49A76E90745EEFD5994F</t>
  </si>
  <si>
    <t>52D972575C49A76E90745EEFD5993E52D972575C49A76E90745EEFD5994F</t>
  </si>
  <si>
    <t>바닥타일(자기질)압착붙이기 - (화장실).  자기질타일(300*300) / 바름두께 6mm / 일반줄눈 포함  M2     ( 호표 5 )</t>
  </si>
  <si>
    <t>바닥타일(자기질)*</t>
  </si>
  <si>
    <t>그레이 300*300</t>
  </si>
  <si>
    <t>55FD92A70B00206C5F4B516F45590DE67639AE</t>
  </si>
  <si>
    <t>52D952078308D6600C5F5538551D0C55FD92A70B00206C5F4B516F45590DE67639AE</t>
  </si>
  <si>
    <t>압착 붙이기, 바닥면, 바름두께 6mm</t>
  </si>
  <si>
    <t>0.04∼0.10 이하, 일반C, 일반줄눈</t>
  </si>
  <si>
    <t>호표 46</t>
  </si>
  <si>
    <t>52D952078308D6600C5F552FE54D4C</t>
  </si>
  <si>
    <t>52D952078308D6600C5F5538551D0C52D952078308D6600C5F552FE54D4C</t>
  </si>
  <si>
    <t>바닥타일(자기질)압착붙이기 - (샤워실).  자기질타일(300*300) / 바름두께 6mm / 일반줄눈 포함  M2     ( 호표 6 )</t>
  </si>
  <si>
    <t>52D952078308D6600C5F5538556D2855FD92A70B00206C5F4B516F45590DE67639AE</t>
  </si>
  <si>
    <t>52D952078308D6600C5F5538556D2852D952078308D6600C5F552FE54D4C</t>
  </si>
  <si>
    <t>바닥타일(자기질)압착붙이기 - (탈의실).  자기질타일(300*300) / 바름두께 6mm / 일반줄눈 포함  M2     ( 호표 7 )</t>
  </si>
  <si>
    <t>52D952078308D6600C5F5538556E1255FD92A70B00206C5F4B516F45590DE67639AE</t>
  </si>
  <si>
    <t>52D952078308D6600C5F5538556E1252D952078308D6600C5F552FE54D4C</t>
  </si>
  <si>
    <t>벽타일(도기질)접착붙이기 - (화장실)  도기질타일(300*600) / 일반줄눈 포함  M2     ( 호표 8 )</t>
  </si>
  <si>
    <t>벽타일 (도기질)*</t>
  </si>
  <si>
    <t>무광시리즈 300*600mm</t>
  </si>
  <si>
    <t>55FD92A70B00206C5F4B516F455E8220FC1198</t>
  </si>
  <si>
    <t>52D95207832BB76F1BFD5EE005B1A655FD92A70B00206C5F4B516F455E8220FC1198</t>
  </si>
  <si>
    <t>타일 붙임 / 접착 붙이기</t>
  </si>
  <si>
    <t>벽면, 타일규격(m2), 0.11∼0.20 이하</t>
  </si>
  <si>
    <t>호표 51</t>
  </si>
  <si>
    <t>52D95207832BB76F1BFD5EE005D440</t>
  </si>
  <si>
    <t>52D95207832BB76F1BFD5EE005B1A652D95207832BB76F1BFD5EE005D440</t>
  </si>
  <si>
    <t>타일줄눈 설치 / 벽면</t>
  </si>
  <si>
    <t>타일규격 m2, 0.11 ~ 0.20 이하</t>
  </si>
  <si>
    <t>호표 52</t>
  </si>
  <si>
    <t>52D95207832B05643ADC5B0C750B96</t>
  </si>
  <si>
    <t>52D95207832BB76F1BFD5EE005B1A652D95207832B05643ADC5B0C750B96</t>
  </si>
  <si>
    <t>줄눈 모르타르(배합품 포함)</t>
  </si>
  <si>
    <t>배합용적비 1:1(백시멘트), 모래 별도</t>
  </si>
  <si>
    <t>M3</t>
  </si>
  <si>
    <t>호표 53</t>
  </si>
  <si>
    <t>52D95207832B8A68E423547755AAD7</t>
  </si>
  <si>
    <t>52D95207832BB76F1BFD5EE005B1A652D95207832B8A68E423547755AAD7</t>
  </si>
  <si>
    <t>벽타일(도기질)접착붙이기 - (샤워실)  도기질타일(300*600) / 일반줄눈 포함  M2     ( 호표 9 )</t>
  </si>
  <si>
    <t>52D95207832BB76F1BFD5EE005B1D555FD92A70B00206C5F4B516F455E8220FC1198</t>
  </si>
  <si>
    <t>52D95207832BB76F1BFD5EE005B1D552D95207832BB76F1BFD5EE005D440</t>
  </si>
  <si>
    <t>52D95207832BB76F1BFD5EE005B1D552D95207832B05643ADC5B0C750B96</t>
  </si>
  <si>
    <t>52D95207832BB76F1BFD5EE005B1D552D95207832B8A68E423547755AAD7</t>
  </si>
  <si>
    <t>벽타일(도기질)접착붙이기 - (탈의실)  도기질타일(300*600) / 일반줄눈 포함  M2     ( 호표 10 )</t>
  </si>
  <si>
    <t>52D95207832BB76F1BFD5EE005B1D655FD92A70B00206C5F4B516F455E8220FC1198</t>
  </si>
  <si>
    <t>52D95207832BB76F1BFD5EE005B1D652D95207832BB76F1BFD5EE005D440</t>
  </si>
  <si>
    <t>52D95207832BB76F1BFD5EE005B1D652D95207832B05643ADC5B0C750B96</t>
  </si>
  <si>
    <t>52D95207832BB76F1BFD5EE005B1D652D95207832B8A68E423547755AAD7</t>
  </si>
  <si>
    <t>스테인리스핸드레일/벽부형  D38.1+25.4*1.5t, H:300  M     ( 호표 11 )</t>
  </si>
  <si>
    <t>기계구조용스테인리스강관</t>
  </si>
  <si>
    <t>기계구조용스테인리스강관, ∮38.1*1.5mm</t>
  </si>
  <si>
    <t>558AA2D739CF3F65EAB158FE859D51661A59FD</t>
  </si>
  <si>
    <t>52D922D776236365EA675753B59951558AA2D739CF3F65EAB158FE859D51661A59FD</t>
  </si>
  <si>
    <t>기계구조용스테인리스강관, ∮25.4*1.2mm</t>
  </si>
  <si>
    <t>558AA2D739CF3F65EAB158FE95BD31ECD0798E</t>
  </si>
  <si>
    <t>52D922D776236365EA675753B59951558AA2D739CF3F65EAB158FE95BD31ECD0798E</t>
  </si>
  <si>
    <t>세트앵커</t>
  </si>
  <si>
    <t>세트앵커, M10*L75mm</t>
  </si>
  <si>
    <t>55FD8297B09E9864AB3F5D8D6522BCDF038D7A</t>
  </si>
  <si>
    <t>52D922D776236365EA675753B5995155FD8297B09E9864AB3F5D8D6522BCDF038D7A</t>
  </si>
  <si>
    <t>스테인리스 CAP</t>
  </si>
  <si>
    <t>D60*1.2t</t>
  </si>
  <si>
    <t>호표 54</t>
  </si>
  <si>
    <t>52D922D77611036047085A7E75979C</t>
  </si>
  <si>
    <t>52D922D776236365EA675753B5995152D922D77611036047085A7E75979C</t>
  </si>
  <si>
    <t>용접식난간 설치</t>
  </si>
  <si>
    <t>현장제작 설치, 경량철물(스테인리스)</t>
  </si>
  <si>
    <t>호표 55</t>
  </si>
  <si>
    <t>52D922D776110360455B5D29159443</t>
  </si>
  <si>
    <t>52D922D776236365EA675753B5995152D922D776110360455B5D29159443</t>
  </si>
  <si>
    <t>철강설</t>
  </si>
  <si>
    <t>철강설, 스텐레스, 작업설부산물</t>
  </si>
  <si>
    <t>수집상차도</t>
  </si>
  <si>
    <t>55D2D23729FD916E69905D71454D62E4510A6A</t>
  </si>
  <si>
    <t>52D922D776236365EA675753B5995155D2D23729FD916E69905D71454D62E4510A6A</t>
  </si>
  <si>
    <t>AL몰딩 설치  W형, 15*15*15*15*1.0mm  M     ( 호표 12 )</t>
  </si>
  <si>
    <t>경량철골천장틀</t>
  </si>
  <si>
    <t>경량철골천장틀, 몰딩(알루미늄), W형, 15*15*15*15*1.0mm</t>
  </si>
  <si>
    <t>55FD92A70B58526DFB07516F051783D8D8192A</t>
  </si>
  <si>
    <t>52D97257FC1A0A6A4B2C5BA2E5182C55FD92A70B58526DFB07516F051783D8D8192A</t>
  </si>
  <si>
    <t>잡재료</t>
  </si>
  <si>
    <t>재료비의 5%</t>
  </si>
  <si>
    <t>52D97257FC1A0A6A4B2C5BA2E5182C53C0D247A5CE3C6013915F46C535001</t>
  </si>
  <si>
    <t>몰딩 설치</t>
  </si>
  <si>
    <t>호표 57</t>
  </si>
  <si>
    <t>52D97257FC36E36E02C7577135A915</t>
  </si>
  <si>
    <t>52D97257FC1A0A6A4B2C5BA2E5182C52D97257FC36E36E02C7577135A915</t>
  </si>
  <si>
    <t>마블카운터형세면대 설치 - (W:650mm * L:2690mm)  아연도각관,(50*50*2.3t)+인조대리석 세면대+(세면대볼,악세서리-미포함)  개소     ( 호표 13 )</t>
  </si>
  <si>
    <t>아연도각관</t>
  </si>
  <si>
    <t>50*50*t2.3mm, 3.338kg/m</t>
  </si>
  <si>
    <t>558AA2D739CF3F65EABF5690F559511C055C94</t>
  </si>
  <si>
    <t>52D922D792FA446494BF50DF853763558AA2D739CF3F65EABF5690F559511C055C94</t>
  </si>
  <si>
    <t>52D922D792FA446494BF50DF85376355FD8297B09E9864AB3F5D8D6522BCDF038D7A</t>
  </si>
  <si>
    <t>ㄱ형강</t>
  </si>
  <si>
    <t>ㄱ형강, 등변, 40*40*3mm</t>
  </si>
  <si>
    <t>55FD92A70B3D6A6CF6C95D0E1583B052B29CF1</t>
  </si>
  <si>
    <t>52D922D792FA446494BF50DF85376355FD92A70B3D6A6CF6C95D0E1583B052B29CF1</t>
  </si>
  <si>
    <t>마블카운터세면기</t>
  </si>
  <si>
    <t>L,1500mm</t>
  </si>
  <si>
    <t>55FD92A70BB2C46785885CD445F363A4A2A310</t>
  </si>
  <si>
    <t>52D922D792FA446494BF50DF85376355FD92A70BB2C46785885CD445F363A4A2A310</t>
  </si>
  <si>
    <t>실링재</t>
  </si>
  <si>
    <t>실링재, 실리콘, 비초산, 방균용</t>
  </si>
  <si>
    <t>L</t>
  </si>
  <si>
    <t>55FD82978BA2F46A93E0580BD59470F39310C7</t>
  </si>
  <si>
    <t>52D922D792FA446494BF50DF85376355FD82978BA2F46A93E0580BD59470F39310C7</t>
  </si>
  <si>
    <t>잡철물 제작 및 설치</t>
  </si>
  <si>
    <t>제품 설치, 일반철재</t>
  </si>
  <si>
    <t>호표 58</t>
  </si>
  <si>
    <t>52D922D792FA446497755E0FA5987D</t>
  </si>
  <si>
    <t>52D922D792FA446494BF50DF85376352D922D792FA446497755E0FA5987D</t>
  </si>
  <si>
    <t>카운터형 세면대 설치</t>
  </si>
  <si>
    <t>분리형 - (품셈 설비,7-1-5)</t>
  </si>
  <si>
    <t>호표 59</t>
  </si>
  <si>
    <t>52D89237928BD26763385FFEA52E42</t>
  </si>
  <si>
    <t>52D922D792FA446494BF50DF85376352D89237928BD26763385FFEA52E42</t>
  </si>
  <si>
    <t>유리주위 코킹  5*5, 실리콘  M     ( 호표 14 )</t>
  </si>
  <si>
    <t>실링재, 실리콘, 비초산, 유리용, 창호주위</t>
  </si>
  <si>
    <t>55FD82978BA2F46A93E0580BD59470F3931770</t>
  </si>
  <si>
    <t>52D90287175F6B6CFA0E5456A55D8655FD82978BA2F46A93E0580BD59470F3931770</t>
  </si>
  <si>
    <t>PD01[시설물 (설치) 공사]  0.850 x 2.200 = 1.870  EA     ( 호표 15 )</t>
  </si>
  <si>
    <t>편개여닫이문틀(GRP)&lt;시공비,부자재 별도&gt;*</t>
  </si>
  <si>
    <t>800*2640*250</t>
  </si>
  <si>
    <t>55FD92A70B4FF666E0585A7C5548D8B090E397</t>
  </si>
  <si>
    <t>52D942273A74E9627E4B5D5EF5C8BC55FD92A70B4FF666E0585A7C5548D8B090E397</t>
  </si>
  <si>
    <t>KCC ABS도어 관찰창&lt;시공,부자재 별도&gt;*</t>
  </si>
  <si>
    <t>200*500등/ 기타 SIZ 창</t>
  </si>
  <si>
    <t>55FD92A70B4FF665C2945E9F4530F030F3F484</t>
  </si>
  <si>
    <t>52D942273A74E9627E4B5D5EF5C8BC55FD92A70B4FF665C2945E9F4530F030F3F484</t>
  </si>
  <si>
    <t>스테인리스냉연강판(STS 316) 2B</t>
  </si>
  <si>
    <t>스테인리스강판, STS 316 2B, 1.5mm, 서울 대리점상차도</t>
  </si>
  <si>
    <t>55FD92A70B3D58606B7451A1455FB126AF79C6</t>
  </si>
  <si>
    <t>52D942273A74E9627E4B5D5EF5C8BC55FD92A70B3D58606B7451A1455FB126AF79C6</t>
  </si>
  <si>
    <t>현장제작 설치(복잡), 일반철재</t>
  </si>
  <si>
    <t>호표 60</t>
  </si>
  <si>
    <t>52D922D792CEFF67D8FF5917F590F0</t>
  </si>
  <si>
    <t>52D942273A74E9627E4B5D5EF5C8BC52D922D792CEFF67D8FF5917F590F0</t>
  </si>
  <si>
    <t>목재창호 설치 / 여닫이</t>
  </si>
  <si>
    <t>창호면적 m2, 1.0 ~ 3.0 이하</t>
  </si>
  <si>
    <t>호표 61</t>
  </si>
  <si>
    <t>52D942273A4FB7691AD9592C0590CD</t>
  </si>
  <si>
    <t>52D942273A74E9627E4B5D5EF5C8BC52D942273A4FB7691AD9592C0590CD</t>
  </si>
  <si>
    <t>PD02[시설물 (설치) 공사]  0.850 x 2.200 = 1.870  EA     ( 호표 16 )</t>
  </si>
  <si>
    <t>52D942273A74E9627E4B5D5EF5C8BE55FD92A70B4FF666E0585A7C5548D8B090E397</t>
  </si>
  <si>
    <t>52D942273A74E9627E4B5D5EF5C8BE52D942273A4FB7691AD9592C0590CD</t>
  </si>
  <si>
    <t>PD03[시설물 (설치) 공사]  1.000 x 2.200 = 2.200  EA     ( 호표 17 )</t>
  </si>
  <si>
    <t>52D942273A74E9627E4B5D5EF5C8B855FD92A70B4FF666E0585A7C5548D8B090E397</t>
  </si>
  <si>
    <t>52D942273A74E9627E4B5D5EF5C8B855FD92A70B4FF665C2945E9F4530F030F3F484</t>
  </si>
  <si>
    <t>52D942273A74E9627E4B5D5EF5C8B855FD92A70B3D58606B7451A1455FB126AF79C6</t>
  </si>
  <si>
    <t>52D942273A74E9627E4B5D5EF5C8B852D922D792CEFF67D8FF5917F590F0</t>
  </si>
  <si>
    <t>52D942273A74E9627E4B5D5EF5C8B852D942273A4FB7691AD9592C0590CD</t>
  </si>
  <si>
    <t>도어록 설치 / 일반도어록 목재창호  재료비 별도  개소     ( 호표 18 )</t>
  </si>
  <si>
    <t>창호공</t>
  </si>
  <si>
    <t>520102B774D901667D50553E15E276A3F6B187</t>
  </si>
  <si>
    <t>52D9422744FDCF69685C5A2EB5F164520102B774D901667D50553E15E276A3F6B187</t>
  </si>
  <si>
    <t>공구손료</t>
  </si>
  <si>
    <t>인력품의 4%</t>
  </si>
  <si>
    <t>52D9422744FDCF69685C5A2EB5F16453C0D247A5CE3C6013915F46C535001</t>
  </si>
  <si>
    <t>방습 아크릴거울설치 - 합판 12mm+STS 1.5mm  5mm, 틀 포함  M2     ( 호표 19 )</t>
  </si>
  <si>
    <t>각재, 미송</t>
  </si>
  <si>
    <t>55FD92A70B3D4F6D7A835534A55709A5BBC97A</t>
  </si>
  <si>
    <t>52D94227BF94A4671E3F535255238955FD92A70B3D4F6D7A835534A55709A5BBC97A</t>
  </si>
  <si>
    <t>보통합판, 1급, 12*1220*2440mm</t>
  </si>
  <si>
    <t>55D2D237294CC264823A5F7D451161B948F826</t>
  </si>
  <si>
    <t>52D94227BF94A4671E3F535255238955D2D237294CC264823A5F7D451161B948F826</t>
  </si>
  <si>
    <t>초산비닐계접착제</t>
  </si>
  <si>
    <t>초산비닐계접착제, 일반목공용</t>
  </si>
  <si>
    <t>55FD82978BB34F6752B85E97B5413B3E3FF250</t>
  </si>
  <si>
    <t>52D94227BF94A4671E3F535255238955FD82978BB34F6752B85E97B5413B3E3FF250</t>
  </si>
  <si>
    <t>건축목공</t>
  </si>
  <si>
    <t>520102B774D901667D50553E15E276A3F6B180</t>
  </si>
  <si>
    <t>52D94227BF94A4671E3F5352552389520102B774D901667D50553E15E276A3F6B180</t>
  </si>
  <si>
    <t>52D94227BF94A4671E3F5352552389520102B774D901667D50553E15E276A3F6B3B3</t>
  </si>
  <si>
    <t>스테인리스강판</t>
  </si>
  <si>
    <t>스테인리스강판, STS304, 1.5mm</t>
  </si>
  <si>
    <t>55FD92A70B3D58606B7451A1455FB127BACC15</t>
  </si>
  <si>
    <t>52D94227BF94A4671E3F535255238955FD92A70B3D58606B7451A1455FB127BACC15</t>
  </si>
  <si>
    <t>현장제작 설치, 경량철재</t>
  </si>
  <si>
    <t>호표 56</t>
  </si>
  <si>
    <t>52D922D792CEFF67D9835AE715F253</t>
  </si>
  <si>
    <t>52D94227BF94A4671E3F535255238952D922D792CEFF67D9835AE715F253</t>
  </si>
  <si>
    <t>아크릴거울</t>
  </si>
  <si>
    <t>아크릴거울, 600*900</t>
  </si>
  <si>
    <t>A * M2단가</t>
  </si>
  <si>
    <t>559B7267DAC9BF69ED295D4D15E326BF819637</t>
  </si>
  <si>
    <t>52D94227BF94A4671E3F5352552389559B7267DAC9BF69ED295D4D15E326BF819637</t>
  </si>
  <si>
    <t>유리공</t>
  </si>
  <si>
    <t>520102B774D901667D50553E15E276A3F6B186</t>
  </si>
  <si>
    <t>52D94227BF94A4671E3F5352552389520102B774D901667D50553E15E276A3F6B186</t>
  </si>
  <si>
    <t>유성페인트 붓칠  철재면, 2회. 1급  M2     ( 호표 20 )</t>
  </si>
  <si>
    <t>유성페인트 붓칠 재료비(20년 품셈기준)</t>
  </si>
  <si>
    <t>철재면, 2회, 1급</t>
  </si>
  <si>
    <t>호표 62</t>
  </si>
  <si>
    <t>52D96267DFE1A963EBD0511565420A</t>
  </si>
  <si>
    <t>52D96267DFE1A963EBD0515CF5CCAC52D96267DFE1A963EBD0511565420A</t>
  </si>
  <si>
    <t>유성페인트 붓칠(재료비 미포함)</t>
  </si>
  <si>
    <t>철재면, 2회 1급</t>
  </si>
  <si>
    <t>호표 63</t>
  </si>
  <si>
    <t>52D96267DFE1A963EBD0515CF5BD28</t>
  </si>
  <si>
    <t>52D96267DFE1A963EBD0515CF5CCAC52D96267DFE1A963EBD0515CF5BD28</t>
  </si>
  <si>
    <t>재도장 시 바탕처리(철재면)  A급(20m2/일)  M2     ( 호표 21 )</t>
  </si>
  <si>
    <t>도장공</t>
  </si>
  <si>
    <t>520102B774D901667D50553E15E276A3F6B18A</t>
  </si>
  <si>
    <t>52D96277C659806481745FB9E59B98520102B774D901667D50553E15E276A3F6B18A</t>
  </si>
  <si>
    <t>52D96277C659806481745FB9E59B98520102B774D901667D50553E15E276A3F6B3B3</t>
  </si>
  <si>
    <t>공구손료 및 잡재료비</t>
  </si>
  <si>
    <t>인력품의 3%</t>
  </si>
  <si>
    <t>52D96277C659806481745FB9E59B9853C0D247A5CE3C6013915F46C535001</t>
  </si>
  <si>
    <t>알루미늄 천정재 해체  해체재 재사용 안 함  M2     ( 호표 22 )</t>
  </si>
  <si>
    <t>흡음텍스 해체</t>
  </si>
  <si>
    <t>재사용 안함 - (품셈 건축,12-2-2)</t>
  </si>
  <si>
    <t>호표 65</t>
  </si>
  <si>
    <t>52D89237928BD26763385FFEA53DCD</t>
  </si>
  <si>
    <t>52D89237928BD26763385FFEA534D552D89237928BD26763385FFEA53DCD</t>
  </si>
  <si>
    <t>경량천정 철골틀 해체  재사용 안함 - (품셈 건축,12-2-3)  M2     ( 호표 23 )</t>
  </si>
  <si>
    <t>내장공</t>
  </si>
  <si>
    <t>520102B774D901667D50553E15E276A3F6B0FD</t>
  </si>
  <si>
    <t>52D89237928BD26763385FFEA53DCE520102B774D901667D50553E15E276A3F6B0FD</t>
  </si>
  <si>
    <t>52D89237928BD26763385FFEA53DCE520102B774D901667D50553E15E276A3F6B3B3</t>
  </si>
  <si>
    <t>인력품의 2%</t>
  </si>
  <si>
    <t>52D89237928BD26763385FFEA53DCE53C0D247A5CE3C6013915F46C535001</t>
  </si>
  <si>
    <t>타일떼어내기(도자기류)  바닥 및 수장 부분  M2     ( 호표 24 )</t>
  </si>
  <si>
    <t>52D89237928BD267633858DDC50150520102B774D901667D50553E15E276A3F6B3B3</t>
  </si>
  <si>
    <t>타일 까내기(벽)    M2     ( 호표 25 )</t>
  </si>
  <si>
    <t>52D89237928BD26763385885855A09520102B774D901667D50553E15E276A3F6B3B3</t>
  </si>
  <si>
    <t>(ABS)도어 철거  설치비의 25% 적용  M2     ( 호표 26 )</t>
  </si>
  <si>
    <t>창호면적 m2, 1.0 이하</t>
  </si>
  <si>
    <t>금액제외</t>
  </si>
  <si>
    <t>52D942273A4FB7691AD9592C059381</t>
  </si>
  <si>
    <t>52D892379210C06C52D55B203583D752D942273A4FB7691AD9592C059381</t>
  </si>
  <si>
    <t>-</t>
  </si>
  <si>
    <t>노임할증</t>
  </si>
  <si>
    <t>인력품의 25%</t>
  </si>
  <si>
    <t>52D892379210C06C52D55B203583D753C0D247A5CE3C6013915F46C535001</t>
  </si>
  <si>
    <t>(WD,WW)목재창호 철거  설치비의 25% 적용  M2     ( 호표 27 )</t>
  </si>
  <si>
    <t>52D892379210C06C52D55B2035F2E552D942273A4FB7691AD9592C059381</t>
  </si>
  <si>
    <t>52D892379210C06C52D55B2035F2E553C0D247A5CE3C6013915F46C535001</t>
  </si>
  <si>
    <t>판유리 철거  설치비의 25% 적용  M2     ( 호표 28 )</t>
  </si>
  <si>
    <t>창호유리설치 / 판유리</t>
  </si>
  <si>
    <t>유리두께 9mm 이하</t>
  </si>
  <si>
    <t>52D942275552AD6A3770502EF5504D</t>
  </si>
  <si>
    <t>52D892379210C06C52D55B2035F2E752D942275552AD6A3770502EF5504D</t>
  </si>
  <si>
    <t>52D892379210C06C52D55B2035F2E753C0D247A5CE3C6013915F46C535001</t>
  </si>
  <si>
    <t>방습거울 떼어내기  설치비의 25% 적용  M2     ( 호표 29 )</t>
  </si>
  <si>
    <t>52D892379210C06C52D55B203583D252D942275552AD6A3770502EF5504D</t>
  </si>
  <si>
    <t>52D892379210C06C52D55B203583D253C0D247A5CE3C6013915F46C535001</t>
  </si>
  <si>
    <t>배기휀 철거.  PVC 300*300  개소     ( 호표 30 )</t>
  </si>
  <si>
    <t>52D89237CF5AE560A4DE5F12352D33520102B774D901667D50553E15E276A3F6B3B3</t>
  </si>
  <si>
    <t>매입형 조명박스 철거. - (340*450)  갈륨 1.3T / 조합페인트  M     ( 호표 31 )</t>
  </si>
  <si>
    <t>철골재 철거(인력)</t>
  </si>
  <si>
    <t>아세틸렌사용</t>
  </si>
  <si>
    <t>호표 68</t>
  </si>
  <si>
    <t>52D89237924C726140355B47A5B61D</t>
  </si>
  <si>
    <t>52D89237CF5AE560A4DE5F12352D3252D89237924C726140355B47A5B61D</t>
  </si>
  <si>
    <t>천정형 난방기 철거. - (400*400)  합성수지  개소     ( 호표 32 )</t>
  </si>
  <si>
    <t>52D89237CF5AE560A4DE5F12352EC3520102B774D901667D50553E15E276A3F6B3B3</t>
  </si>
  <si>
    <t>스텐레스 난간대 및 핸드레일 철거  스텐레스 난간대 H:900  M     ( 호표 33 )</t>
  </si>
  <si>
    <t>LPG사용</t>
  </si>
  <si>
    <t>호표 71</t>
  </si>
  <si>
    <t>52D89237924C726140345AD0855F72</t>
  </si>
  <si>
    <t>52D89237928BD267633858DDC564A452D89237924C726140345AD0855F72</t>
  </si>
  <si>
    <t>도기류 철거 - (샤워기)  스텐레스  개소     ( 호표 34 )</t>
  </si>
  <si>
    <t>52D89237CF5AE560A4D950FA255B57520102B774D901667D50553E15E276A3F6B3B3</t>
  </si>
  <si>
    <t>라지에이터 철거.    개소     ( 호표 35 )</t>
  </si>
  <si>
    <t>52D89237CF5AE560A4D950FD350407520102B774D901667D50553E15E276A3F6B3B3</t>
  </si>
  <si>
    <t>목재벤츠 철거.  목재, 1800*550*600  개소     ( 호표 36 )</t>
  </si>
  <si>
    <t>52D89237CF5AE560A4D950FD350404520102B774D901667D50553E15E276A3F6B3B3</t>
  </si>
  <si>
    <t>양변기 철거 - (25KG)    개소     ( 호표 37 )</t>
  </si>
  <si>
    <t>양변기 설치</t>
  </si>
  <si>
    <t>서양식 대변기-(탱크형) - (품셈 설비,7-1-1)</t>
  </si>
  <si>
    <t>52D89237928BD26763385FFEA529C7</t>
  </si>
  <si>
    <t>52D89237928BD2676338588295490552D89237928BD26763385FFEA529C7</t>
  </si>
  <si>
    <t>설치비35%</t>
  </si>
  <si>
    <t>인력품의 35%</t>
  </si>
  <si>
    <t>52D89237928BD2676338588295490553C0D247A5CE3C6013915F46C535001</t>
  </si>
  <si>
    <t>인조석 세면대 철거 - (670*2600*1100)  아연도 바탕틀 + 인조석 세면대  개소     ( 호표 38 )</t>
  </si>
  <si>
    <t>52D89237928BD26763385883C56A6D52D89237924C726140355B47A5B61D</t>
  </si>
  <si>
    <t>석재판붙임(앵커지지 공법, 줄눈포함)</t>
  </si>
  <si>
    <t>석재판 규격 0.3m2 초과~0.8m2 이하</t>
  </si>
  <si>
    <t>52D95207B86B22617B3D55DD25DD0E</t>
  </si>
  <si>
    <t>52D89237928BD26763385883C56A6D52D95207B86B22617B3D55DD25DD0E</t>
  </si>
  <si>
    <t>설치비의 30%</t>
  </si>
  <si>
    <t>인력품의 30%</t>
  </si>
  <si>
    <t>52D89237928BD26763385883C56A6D53C0D247A5CE3C6013915F46C535001</t>
  </si>
  <si>
    <t>52D89237928BD26763385883C56A6D52D89237928BD26763385FFEA52E42</t>
  </si>
  <si>
    <t>설치비30%</t>
  </si>
  <si>
    <t>53C0D247A5CE3C6013915F46C536002</t>
  </si>
  <si>
    <t>52D89237928BD26763385883C56A6D53C0D247A5CE3C6013915F46C536002</t>
  </si>
  <si>
    <t>인조석 세면대 철거 - (670*4350*1100)  아연도 바탕틀 + 인조석 세면대  개소     ( 호표 39 )</t>
  </si>
  <si>
    <t>52D89237928BD26763385883C56A6C52D89237924C726140355B47A5B61D</t>
  </si>
  <si>
    <t>52D89237928BD26763385883C56A6C52D95207B86B22617B3D55DD25DD0E</t>
  </si>
  <si>
    <t>52D89237928BD26763385883C56A6C53C0D247A5CE3C6013915F46C535001</t>
  </si>
  <si>
    <t>52D89237928BD26763385883C56A6C52D89237928BD26763385FFEA52E42</t>
  </si>
  <si>
    <t>52D89237928BD26763385883C56A6C53C0D247A5CE3C6013915F46C536002</t>
  </si>
  <si>
    <t>페이퍼타올 용기 철거 - (250*450*180).    개소     ( 호표 40 )</t>
  </si>
  <si>
    <t>52D89237CF5AE560A4D5592AB5EF8F520102B774D901667D50553E15E276A3F6B3B3</t>
  </si>
  <si>
    <t>화장실 칸막이 철거  샌드위치(단열) 설치 - (설치비의 15%)  M2     ( 호표 41 )</t>
  </si>
  <si>
    <t>샌드위치(단열)페널 설치 - 칸막이벽</t>
  </si>
  <si>
    <t>두께 50~100mm 기준</t>
  </si>
  <si>
    <t>52D9725743F38D6907205E95A5E9AF</t>
  </si>
  <si>
    <t>52D892379210C06C52D55B203583C452D9725743F38D6907205E95A5E9AF</t>
  </si>
  <si>
    <t>설치품의 15% 적용</t>
  </si>
  <si>
    <t>52D892379210C06C52D55B203583C453C0D247A5CE3C6013915F46C535001</t>
  </si>
  <si>
    <t>화장실 PVC접이식 칸막이 철거.    M2     ( 호표 42 )</t>
  </si>
  <si>
    <t>52D8F2B77006406013625243D53276520102B774D901667D50553E15E276A3F6B3B3</t>
  </si>
  <si>
    <t>장애인 화장실 손잡이 철거.  대변기용,L형  개소     ( 호표 43 )</t>
  </si>
  <si>
    <t>52D8F2B77006406013625243D53271520102B774D901667D50553E15E276A3F6B3B3</t>
  </si>
  <si>
    <t>칸막이벽틀 설치  주재료 별도  M2     ( 호표 44 )</t>
  </si>
  <si>
    <t>52D912E7C495E9690FE55C6BC55C8E520102B774D901667D50553E15E276A3F6B180</t>
  </si>
  <si>
    <t>52D912E7C495E9690FE55C6BC55C8E520102B774D901667D50553E15E276A3F6B3B3</t>
  </si>
  <si>
    <t>52D912E7C495E9690FE55C6BC55C8E53C0D247A5CE3C6013915F46C535001</t>
  </si>
  <si>
    <t>벽체합판 설치  합판 별도  M2     ( 호표 45 )</t>
  </si>
  <si>
    <t>52D972575C49A76E90745EEFD5994F520102B774D901667D50553E15E276A3F6B180</t>
  </si>
  <si>
    <t>52D972575C49A76E90745EEFD5994F520102B774D901667D50553E15E276A3F6B3B3</t>
  </si>
  <si>
    <t>52D972575C49A76E90745EEFD5994F53C0D247A5CE3C6013915F46C535001</t>
  </si>
  <si>
    <t>압착 붙이기, 바닥면, 바름두께 6mm  0.04∼0.10 이하, 일반C, 일반줄눈  M2     ( 호표 46 )</t>
  </si>
  <si>
    <t>모르타르 배합(배합품 포함)</t>
  </si>
  <si>
    <t>배합용적비 1:2, 시멘트, 모래 별도</t>
  </si>
  <si>
    <t>호표 47</t>
  </si>
  <si>
    <t>52D9F207D2FFC5657EA8577F65807E</t>
  </si>
  <si>
    <t>52D952078308D6600C5F552FE54D4C52D9F207D2FFC5657EA8577F65807E</t>
  </si>
  <si>
    <t>배합용적비 1:1, 시멘트, 모래 별도</t>
  </si>
  <si>
    <t>호표 48</t>
  </si>
  <si>
    <t>52D9F207D2FFC5657EA8574225633B</t>
  </si>
  <si>
    <t>52D952078308D6600C5F552FE54D4C52D9F207D2FFC5657EA8574225633B</t>
  </si>
  <si>
    <t>타일 붙임 / 압착 붙이기</t>
  </si>
  <si>
    <t>바닥면, 타일규격 m2, 0.04 ~ 0.10 이하</t>
  </si>
  <si>
    <t>호표 49</t>
  </si>
  <si>
    <t>52D952078308D661172851D0355762</t>
  </si>
  <si>
    <t>52D952078308D6600C5F552FE54D4C52D952078308D661172851D0355762</t>
  </si>
  <si>
    <t>타일줄눈 설치 / 바닥면</t>
  </si>
  <si>
    <t>타일규격 m2, 0.04 ∼ 0.10 이하</t>
  </si>
  <si>
    <t>호표 50</t>
  </si>
  <si>
    <t>52D95207832B05643ADC5B0C15E2D1</t>
  </si>
  <si>
    <t>52D952078308D6600C5F552FE54D4C52D95207832B05643ADC5B0C15E2D1</t>
  </si>
  <si>
    <t>모르타르 배합(배합품 포함)  배합용적비 1:2, 시멘트, 모래 별도  M3     ( 호표 47 )</t>
  </si>
  <si>
    <t>시멘트</t>
  </si>
  <si>
    <t>시멘트(별도)</t>
  </si>
  <si>
    <t>별도</t>
  </si>
  <si>
    <t>55FD92A70B23126B2E025BD50573FE71F4C7B4</t>
  </si>
  <si>
    <t>52D9F207D2FFC5657EA8577F65807E55FD92A70B23126B2E025BD50573FE71F4C7B4</t>
  </si>
  <si>
    <t>모래</t>
  </si>
  <si>
    <t>(별도)</t>
  </si>
  <si>
    <t>55D2D23729783A676CE955D0454AA5069394CF</t>
  </si>
  <si>
    <t>52D9F207D2FFC5657EA8577F65807E55D2D23729783A676CE955D0454AA5069394CF</t>
  </si>
  <si>
    <t>52D9F207D2FFC5657EA8577F65807E520102B774D901667D50553E15E276A3F6B3B3</t>
  </si>
  <si>
    <t>모르타르 배합(배합품 포함)  배합용적비 1:1, 시멘트, 모래 별도  M3     ( 호표 48 )</t>
  </si>
  <si>
    <t>52D9F207D2FFC5657EA8574225633B55FD92A70B23126B2E025BD50573FE71F4C7B4</t>
  </si>
  <si>
    <t>52D9F207D2FFC5657EA8574225633B55D2D23729783A676CE955D0454AA5069394CF</t>
  </si>
  <si>
    <t>52D9F207D2FFC5657EA8574225633B520102B774D901667D50553E15E276A3F6B3B3</t>
  </si>
  <si>
    <t>타일 붙임 / 압착 붙이기  바닥면, 타일규격 m2, 0.04 ~ 0.10 이하  M2     ( 호표 49 )</t>
  </si>
  <si>
    <t>타일공</t>
  </si>
  <si>
    <t>520102B774D901667D50553E15E276A3F6B18B</t>
  </si>
  <si>
    <t>52D952078308D661172851D0355762520102B774D901667D50553E15E276A3F6B18B</t>
  </si>
  <si>
    <t>52D952078308D661172851D0355762520102B774D901667D50553E15E276A3F6B3B3</t>
  </si>
  <si>
    <t>52D952078308D661172851D035576253C0D247A5CE3C6013915F46C536002</t>
  </si>
  <si>
    <t>타일줄눈 설치 / 바닥면  타일규격 m2, 0.04 ∼ 0.10 이하  M2     ( 호표 50 )</t>
  </si>
  <si>
    <t>줄눈공</t>
  </si>
  <si>
    <t>520102B774D901667D50553E15E276A3F6B0F9</t>
  </si>
  <si>
    <t>52D95207832B05643ADC5B0C15E2D1520102B774D901667D50553E15E276A3F6B0F9</t>
  </si>
  <si>
    <t>타일 붙임 / 접착 붙이기  벽면, 타일규격(m2), 0.11∼0.20 이하  M2     ( 호표 51 )</t>
  </si>
  <si>
    <t>52D95207832BB76F1BFD5EE005D440520102B774D901667D50553E15E276A3F6B18B</t>
  </si>
  <si>
    <t>52D95207832BB76F1BFD5EE005D440520102B774D901667D50553E15E276A3F6B3B3</t>
  </si>
  <si>
    <t>52D95207832BB76F1BFD5EE005D44053C0D247A5CE3C6013915F46C535001</t>
  </si>
  <si>
    <t>타일줄눈 설치 / 벽면  타일규격 m2, 0.11 ~ 0.20 이하  M2     ( 호표 52 )</t>
  </si>
  <si>
    <t>52D95207832B05643ADC5B0C750B96520102B774D901667D50553E15E276A3F6B0F9</t>
  </si>
  <si>
    <t>줄눈 모르타르(배합품 포함)  배합용적비 1:1(백시멘트), 모래 별도  M3     ( 호표 53 )</t>
  </si>
  <si>
    <t>특수시멘트</t>
  </si>
  <si>
    <t>특수시멘트, 백색시멘트</t>
  </si>
  <si>
    <t>55FD92A70B23126B2E025BD50573FE771DF699</t>
  </si>
  <si>
    <t>52D95207832B8A68E423547755AAD755FD92A70B23126B2E025BD50573FE771DF699</t>
  </si>
  <si>
    <t>52D95207832B8A68E423547755AAD755D2D23729783A676CE955D0454AA5069394CF</t>
  </si>
  <si>
    <t>52D95207832B8A68E423547755AAD7520102B774D901667D50553E15E276A3F6B3B3</t>
  </si>
  <si>
    <t>스테인리스 CAP  D60*1.2t  개     ( 호표 54 )</t>
  </si>
  <si>
    <t>스테인리스강판, STS304, 1.2mm</t>
  </si>
  <si>
    <t>55FD92A70B3D58606B7451A1455FB127BACC14</t>
  </si>
  <si>
    <t>52D922D77611036047085A7E75979C55FD92A70B3D58606B7451A1455FB127BACC14</t>
  </si>
  <si>
    <t>52D922D77611036047085A7E75979C52D922D792CEFF67D9835AE715F253</t>
  </si>
  <si>
    <t>52D922D77611036047085A7E75979C55D2D23729FD916E69905D71454D62E4510A6A</t>
  </si>
  <si>
    <t>용접식난간 설치  현장제작 설치, 경량철물(스테인리스)  kg     ( 호표 55 )</t>
  </si>
  <si>
    <t>용접공</t>
  </si>
  <si>
    <t>520102B774D901667D50553E15E276A3F6B2A8</t>
  </si>
  <si>
    <t>52D922D776110360455B5D29159443520102B774D901667D50553E15E276A3F6B2A8</t>
  </si>
  <si>
    <t>특별인부</t>
  </si>
  <si>
    <t>520102B774D901667D50553E15E276A3F6B3B2</t>
  </si>
  <si>
    <t>52D922D776110360455B5D29159443520102B774D901667D50553E15E276A3F6B3B2</t>
  </si>
  <si>
    <t>52D922D776110360455B5D29159443520102B774D901667D50553E15E276A3F6B3B3</t>
  </si>
  <si>
    <t>52D922D776110360455B5D2915944353C0D247A5CE3C6013915F46C535001</t>
  </si>
  <si>
    <t>52D922D776110360455B5D2915944353C0D247A5CE3C6013915F46C536002</t>
  </si>
  <si>
    <t>잡철물 제작 및 설치  현장제작 설치, 경량철재  kg     ( 호표 56 )</t>
  </si>
  <si>
    <t>철공</t>
  </si>
  <si>
    <t>520102B774D901667D50553E15E276A3F6B3B8</t>
  </si>
  <si>
    <t>52D922D792CEFF67D9835AE715F253520102B774D901667D50553E15E276A3F6B3B8</t>
  </si>
  <si>
    <t>52D922D792CEFF67D9835AE715F253520102B774D901667D50553E15E276A3F6B2A8</t>
  </si>
  <si>
    <t>52D922D792CEFF67D9835AE715F253520102B774D901667D50553E15E276A3F6B3B2</t>
  </si>
  <si>
    <t>52D922D792CEFF67D9835AE715F253520102B774D901667D50553E15E276A3F6B3B3</t>
  </si>
  <si>
    <t>52D922D792CEFF67D9835AE715F25353C0D247A5CE3C6013915F46C535001</t>
  </si>
  <si>
    <t>52D922D792CEFF67D9835AE715F25353C0D247A5CE3C6013915F46C536002</t>
  </si>
  <si>
    <t>몰딩 설치    M     ( 호표 57 )</t>
  </si>
  <si>
    <t>52D97257FC36E36E02C7577135A915520102B774D901667D50553E15E276A3F6B0FD</t>
  </si>
  <si>
    <t>52D97257FC36E36E02C7577135A91553C0D247A5CE3C6013915F46C535001</t>
  </si>
  <si>
    <t>잡철물 제작 및 설치  제품 설치, 일반철재  kg     ( 호표 58 )</t>
  </si>
  <si>
    <t>52D922D792FA446497755E0FA5987D520102B774D901667D50553E15E276A3F6B3B8</t>
  </si>
  <si>
    <t>52D922D792FA446497755E0FA5987D520102B774D901667D50553E15E276A3F6B2A8</t>
  </si>
  <si>
    <t>52D922D792FA446497755E0FA5987D520102B774D901667D50553E15E276A3F6B3B2</t>
  </si>
  <si>
    <t>52D922D792FA446497755E0FA5987D520102B774D901667D50553E15E276A3F6B3B3</t>
  </si>
  <si>
    <t>인력품의 5%</t>
  </si>
  <si>
    <t>52D922D792FA446497755E0FA5987D53C0D247A5CE3C6013915F46C535001</t>
  </si>
  <si>
    <t>52D922D792FA446497755E0FA5987D53C0D247A5CE3C6013915F46C536002</t>
  </si>
  <si>
    <t>카운터형 세면대 설치  분리형 - (품셈 설비,7-1-5)  개소     ( 호표 59 )</t>
  </si>
  <si>
    <t>위생공</t>
  </si>
  <si>
    <t>520102B774D901667D50553E15E276A3F6B72E</t>
  </si>
  <si>
    <t>52D89237928BD26763385FFEA52E42520102B774D901667D50553E15E276A3F6B72E</t>
  </si>
  <si>
    <t>52D89237928BD26763385FFEA52E42520102B774D901667D50553E15E276A3F6B3B3</t>
  </si>
  <si>
    <t>잡철물 제작 및 설치  현장제작 설치(복잡), 일반철재  kg     ( 호표 60 )</t>
  </si>
  <si>
    <t>52D922D792CEFF67D8FF5917F590F0520102B774D901667D50553E15E276A3F6B3B8</t>
  </si>
  <si>
    <t>52D922D792CEFF67D8FF5917F590F0520102B774D901667D50553E15E276A3F6B2A8</t>
  </si>
  <si>
    <t>52D922D792CEFF67D8FF5917F590F0520102B774D901667D50553E15E276A3F6B3B2</t>
  </si>
  <si>
    <t>52D922D792CEFF67D8FF5917F590F0520102B774D901667D50553E15E276A3F6B3B3</t>
  </si>
  <si>
    <t>52D922D792CEFF67D8FF5917F590F053C0D247A5CE3C6013915F46C535001</t>
  </si>
  <si>
    <t>52D922D792CEFF67D8FF5917F590F053C0D247A5CE3C6013915F46C536002</t>
  </si>
  <si>
    <t>목재창호 설치 / 여닫이  창호면적 m2, 1.0 ~ 3.0 이하  개소     ( 호표 61 )</t>
  </si>
  <si>
    <t>52D942273A4FB7691AD9592C0590CD520102B774D901667D50553E15E276A3F6B187</t>
  </si>
  <si>
    <t>52D942273A4FB7691AD9592C0590CD520102B774D901667D50553E15E276A3F6B3B3</t>
  </si>
  <si>
    <t>52D942273A4FB7691AD9592C0590CD53C0D247A5CE3C6013915F46C535001</t>
  </si>
  <si>
    <t>유성페인트 붓칠 재료비(20년 품셈기준)  철재면, 2회, 1급  M2     ( 호표 62 )</t>
  </si>
  <si>
    <t>조합페인트</t>
  </si>
  <si>
    <t>조합페인트, KSM6020-1종1급, 백색</t>
  </si>
  <si>
    <t>55FD82978BA2F468ECBF5B8D65D8B4F53C09F6</t>
  </si>
  <si>
    <t>52D96267DFE1A963EBD0511565420A55FD82978BA2F468ECBF5B8D65D8B4F53C09F6</t>
  </si>
  <si>
    <t>시너</t>
  </si>
  <si>
    <t>시너, KSM6060, 1종</t>
  </si>
  <si>
    <t>55FD82978BA2F46511E853F3B5FCBE826F0C40</t>
  </si>
  <si>
    <t>52D96267DFE1A963EBD0511565420A55FD82978BA2F46511E853F3B5FCBE826F0C40</t>
  </si>
  <si>
    <t>주재료비의 4%</t>
  </si>
  <si>
    <t>52D96267DFE1A963EBD0511565420A53C0D247A5CE3C6013915F46C535001</t>
  </si>
  <si>
    <t>유성페인트 붓칠(재료비 미포함)  철재면, 2회 1급  M2     ( 호표 63 )</t>
  </si>
  <si>
    <t>철재면 2회 노무비</t>
  </si>
  <si>
    <t>호표 64</t>
  </si>
  <si>
    <t>52D96267DFE1A963EBD05115459763</t>
  </si>
  <si>
    <t>52D96267DFE1A963EBD0515CF5BD2852D96267DFE1A963EBD05115459763</t>
  </si>
  <si>
    <t>유성페인트 붓칠  철재면 2회 노무비  M2     ( 호표 64 )</t>
  </si>
  <si>
    <t>52D96267DFE1A963EBD05115459763520102B774D901667D50553E15E276A3F6B18A</t>
  </si>
  <si>
    <t>52D96267DFE1A963EBD05115459763520102B774D901667D50553E15E276A3F6B3B3</t>
  </si>
  <si>
    <t>52D96267DFE1A963EBD0511545976353C0D247A5CE3C6013915F46C535001</t>
  </si>
  <si>
    <t>흡음텍스 해체  재사용 안함 - (품셈 건축,12-2-2)  M2     ( 호표 65 )</t>
  </si>
  <si>
    <t>52D89237928BD26763385FFEA53DCD520102B774D901667D50553E15E276A3F6B0FD</t>
  </si>
  <si>
    <t>52D89237928BD26763385FFEA53DCD520102B774D901667D50553E15E276A3F6B3B3</t>
  </si>
  <si>
    <t>목재창호 설치 / 여닫이  창호면적 m2, 1.0 이하  개소     ( 호표 66 )</t>
  </si>
  <si>
    <t>호표 66</t>
  </si>
  <si>
    <t>52D942273A4FB7691AD9592C059381520102B774D901667D50553E15E276A3F6B187</t>
  </si>
  <si>
    <t>52D942273A4FB7691AD9592C059381520102B774D901667D50553E15E276A3F6B3B3</t>
  </si>
  <si>
    <t>52D942273A4FB7691AD9592C05938153C0D247A5CE3C6013915F46C535001</t>
  </si>
  <si>
    <t>창호유리설치 / 판유리  유리두께 9mm 이하  M2     ( 호표 67 )</t>
  </si>
  <si>
    <t>호표 67</t>
  </si>
  <si>
    <t>52D942275552AD6A3770502EF5504D520102B774D901667D50553E15E276A3F6B186</t>
  </si>
  <si>
    <t>52D942275552AD6A3770502EF5504D520102B774D901667D50553E15E276A3F6B3B3</t>
  </si>
  <si>
    <t>철골재 철거(인력)  아세틸렌사용  TON     ( 호표 68 )</t>
  </si>
  <si>
    <t>해체</t>
  </si>
  <si>
    <t>호표 69</t>
  </si>
  <si>
    <t>52D89237924C726141DA5CF3158FED</t>
  </si>
  <si>
    <t>52D89237924C726140355B47A5B61D52D89237924C726141DA5CF3158FED</t>
  </si>
  <si>
    <t>뒷정리</t>
  </si>
  <si>
    <t>호표 70</t>
  </si>
  <si>
    <t>52D89237924C726141DA5CF3158C19</t>
  </si>
  <si>
    <t>52D89237924C726140355B47A5B61D52D89237924C726141DA5CF3158C19</t>
  </si>
  <si>
    <t>산소가스</t>
  </si>
  <si>
    <t>산소가스, 6000L</t>
  </si>
  <si>
    <t>병</t>
  </si>
  <si>
    <t>대기압상태기준</t>
  </si>
  <si>
    <t>55D2E2D7B894E860949854F265CFCAACB52185</t>
  </si>
  <si>
    <t>52D89237924C726140355B47A5B61D55D2E2D7B894E860949854F265CFCAACB52185</t>
  </si>
  <si>
    <t>아세틸렌가스</t>
  </si>
  <si>
    <t>아세틸렌가스, kg</t>
  </si>
  <si>
    <t>55D292579F27866EAE1359CE25DAC22332B524</t>
  </si>
  <si>
    <t>52D89237924C726140355B47A5B61D55D292579F27866EAE1359CE25DAC22332B524</t>
  </si>
  <si>
    <t>철골재 철거(인력)  해체  TON     ( 호표 69 )</t>
  </si>
  <si>
    <t>52D89237924C726141DA5CF3158FED520102B774D901667D50553E15E276A3F6B2A8</t>
  </si>
  <si>
    <t>52D89237924C726141DA5CF3158FED520102B774D901667D50553E15E276A3F6B3B3</t>
  </si>
  <si>
    <t>철골재 철거(인력)  뒷정리  TON     ( 호표 70 )</t>
  </si>
  <si>
    <t>52D89237924C726141DA5CF3158C19520102B774D901667D50553E15E276A3F6B3B3</t>
  </si>
  <si>
    <t>철골재 철거(인력)  LPG사용  TON     ( 호표 71 )</t>
  </si>
  <si>
    <t>52D89237924C726140345AD0855F7252D89237924C726141DA5CF3158FED</t>
  </si>
  <si>
    <t>52D89237924C726140345AD0855F7252D89237924C726141DA5CF3158C19</t>
  </si>
  <si>
    <t>액화석유가스</t>
  </si>
  <si>
    <t>액화석유가스, 건설용 LPG</t>
  </si>
  <si>
    <t>55D292579F27866EAF3C557FC56CE755084D14</t>
  </si>
  <si>
    <t>52D89237924C726140345AD0855F7255D292579F27866EAF3C557FC56CE755084D14</t>
  </si>
  <si>
    <t>양변기 설치  서양식 대변기-(탱크형) - (품셈 설비,7-1-1)  개소     ( 호표 72 )</t>
  </si>
  <si>
    <t>호표 72</t>
  </si>
  <si>
    <t>52D89237928BD26763385FFEA529C7520102B774D901667D50553E15E276A3F6B72E</t>
  </si>
  <si>
    <t>52D89237928BD26763385FFEA529C7520102B774D901667D50553E15E276A3F6B3B3</t>
  </si>
  <si>
    <t>석재판붙임(앵커지지 공법, 줄눈포함)  석재판 규격 0.3m2 초과~0.8m2 이하  M2     ( 호표 73 )</t>
  </si>
  <si>
    <t>호표 73</t>
  </si>
  <si>
    <t>석공</t>
  </si>
  <si>
    <t>520102B774D901667D50553E15E276A3F6B0FE</t>
  </si>
  <si>
    <t>52D95207B86B22617B3D55DD25DD0E520102B774D901667D50553E15E276A3F6B0FE</t>
  </si>
  <si>
    <t>52D95207B86B22617B3D55DD25DD0E520102B774D901667D50553E15E276A3F6B3B3</t>
  </si>
  <si>
    <t>52D95207B86B22617B3D55DD25DD0E53C0D247A5CE3C6013915F46C535001</t>
  </si>
  <si>
    <t>샌드위치(단열)페널 설치 - 칸막이벽  두께 50~100mm 기준  M2     ( 호표 74 )</t>
  </si>
  <si>
    <t>호표 74</t>
  </si>
  <si>
    <t>52D9725743F38D6907205E95A5E9AF520102B774D901667D50553E15E276A3F6B0FD</t>
  </si>
  <si>
    <t>52D9725743F38D6907205E95A5E9AF520102B774D901667D50553E15E276A3F6B3B3</t>
  </si>
  <si>
    <t>52D9725743F38D6907205E95A5E9AF53C0D247A5CE3C6013915F46C535001</t>
  </si>
  <si>
    <t>규격</t>
  </si>
  <si>
    <t>단 가 대 비 표</t>
  </si>
  <si>
    <t>조달청가격</t>
  </si>
  <si>
    <t>PAGE</t>
  </si>
  <si>
    <t>거래가격</t>
  </si>
  <si>
    <t>유통물가</t>
  </si>
  <si>
    <t>조사가격1</t>
  </si>
  <si>
    <t>조사가격2</t>
  </si>
  <si>
    <t>적용단가</t>
  </si>
  <si>
    <t>품목구분</t>
  </si>
  <si>
    <t>노임구분</t>
  </si>
  <si>
    <t>소수점처리</t>
  </si>
  <si>
    <t>자재 1</t>
  </si>
  <si>
    <t>자재 2</t>
  </si>
  <si>
    <t>자재 3</t>
  </si>
  <si>
    <t>자재 4</t>
  </si>
  <si>
    <t>자재 5</t>
  </si>
  <si>
    <t>자재 6</t>
  </si>
  <si>
    <t>자재 7</t>
  </si>
  <si>
    <t>자재 8</t>
  </si>
  <si>
    <t>자재 9</t>
  </si>
  <si>
    <t>자재 10</t>
  </si>
  <si>
    <t>자재 11</t>
  </si>
  <si>
    <t>자재 12</t>
  </si>
  <si>
    <t>자재 13</t>
  </si>
  <si>
    <t>자재 14</t>
  </si>
  <si>
    <t>자재 15</t>
  </si>
  <si>
    <t>자재 16</t>
  </si>
  <si>
    <t>자재 17</t>
  </si>
  <si>
    <t>자재 18</t>
  </si>
  <si>
    <t>자재 19</t>
  </si>
  <si>
    <t>자재 20</t>
  </si>
  <si>
    <t>자재 21</t>
  </si>
  <si>
    <t>자재 22</t>
  </si>
  <si>
    <t>자재 23</t>
  </si>
  <si>
    <t>자재 24</t>
  </si>
  <si>
    <t>자재 25</t>
  </si>
  <si>
    <t>자재 26</t>
  </si>
  <si>
    <t>자재 27</t>
  </si>
  <si>
    <t>자재 28</t>
  </si>
  <si>
    <t>자재 29</t>
  </si>
  <si>
    <t>자재 30</t>
  </si>
  <si>
    <t>자재 31</t>
  </si>
  <si>
    <t>자재 32</t>
  </si>
  <si>
    <t>자재 33</t>
  </si>
  <si>
    <t>자재 34</t>
  </si>
  <si>
    <t>자재 35</t>
  </si>
  <si>
    <t>자재 36</t>
  </si>
  <si>
    <t>자재 37</t>
  </si>
  <si>
    <t>자재 38</t>
  </si>
  <si>
    <t>자재 39</t>
  </si>
  <si>
    <t>자재 40</t>
  </si>
  <si>
    <t>자재 41</t>
  </si>
  <si>
    <t>C</t>
  </si>
  <si>
    <t>자재 42</t>
  </si>
  <si>
    <t>자재 43</t>
  </si>
  <si>
    <t>자재 44</t>
  </si>
  <si>
    <t>자재 45</t>
  </si>
  <si>
    <t>자재 46</t>
  </si>
  <si>
    <t>자재 47</t>
  </si>
  <si>
    <t>노임 1</t>
  </si>
  <si>
    <t>B</t>
  </si>
  <si>
    <t>노임 2</t>
  </si>
  <si>
    <t>노임 3</t>
  </si>
  <si>
    <t>노임 4</t>
  </si>
  <si>
    <t>노임 5</t>
  </si>
  <si>
    <t>노임 6</t>
  </si>
  <si>
    <t>노임 7</t>
  </si>
  <si>
    <t>노임 8</t>
  </si>
  <si>
    <t>노임 9</t>
  </si>
  <si>
    <t>노임 10</t>
  </si>
  <si>
    <t>노임 11</t>
  </si>
  <si>
    <t>노임 12</t>
  </si>
  <si>
    <t>노임 13</t>
  </si>
  <si>
    <t>자재 48</t>
  </si>
  <si>
    <t>자재 49</t>
  </si>
  <si>
    <t>자재 50</t>
  </si>
  <si>
    <t>자재 51</t>
  </si>
  <si>
    <t>자재 52</t>
  </si>
  <si>
    <t>공 사 원 가 계 산 서</t>
  </si>
  <si>
    <t>공사명 : 제주의료원정신과병동여자화장실리모델링공사</t>
  </si>
  <si>
    <t>비        목</t>
  </si>
  <si>
    <t>금      액</t>
  </si>
  <si>
    <t>구        성        비</t>
  </si>
  <si>
    <t>순   공   사   원   가</t>
  </si>
  <si>
    <t>재   료   비</t>
  </si>
  <si>
    <t>노   무   비</t>
  </si>
  <si>
    <t>경        비</t>
  </si>
  <si>
    <t>A1</t>
  </si>
  <si>
    <t>직  접  재  료  비</t>
  </si>
  <si>
    <t>A2</t>
  </si>
  <si>
    <t>간  접  재  료  비</t>
  </si>
  <si>
    <t>A3</t>
  </si>
  <si>
    <t>작업설, 부산물(△)</t>
  </si>
  <si>
    <t>AS</t>
  </si>
  <si>
    <t>[ 소          계 ]</t>
  </si>
  <si>
    <t>B1</t>
  </si>
  <si>
    <t>직  접  노  무  비</t>
  </si>
  <si>
    <t>B2</t>
  </si>
  <si>
    <t>간  접  노  무  비</t>
  </si>
  <si>
    <t>직접노무비 * 12.5%</t>
  </si>
  <si>
    <t>BS</t>
  </si>
  <si>
    <t>C2</t>
  </si>
  <si>
    <t>기   계    경   비</t>
  </si>
  <si>
    <t>C4</t>
  </si>
  <si>
    <t>산  재  보  험  료</t>
  </si>
  <si>
    <t>노무비 * 3.7%</t>
  </si>
  <si>
    <t>C5</t>
  </si>
  <si>
    <t>고  용  보  험  료</t>
  </si>
  <si>
    <t>노무비 * 1.01%</t>
  </si>
  <si>
    <t>C6</t>
  </si>
  <si>
    <t>국민  건강  보험료</t>
  </si>
  <si>
    <t>직접노무비 * 3.495%</t>
  </si>
  <si>
    <t>C7</t>
  </si>
  <si>
    <t>국민  연금  보험료</t>
  </si>
  <si>
    <t>직접노무비 * 4.5%</t>
  </si>
  <si>
    <t>CB</t>
  </si>
  <si>
    <t>노인장기요양보험료</t>
  </si>
  <si>
    <t>건강보험료 * 12.27%</t>
  </si>
  <si>
    <t>CA</t>
  </si>
  <si>
    <t>산업안전보건관리비</t>
  </si>
  <si>
    <t>(재료비+직노) * 2.93%</t>
  </si>
  <si>
    <t>CH</t>
  </si>
  <si>
    <t>환  경  보  전  비</t>
  </si>
  <si>
    <t>(재료비+직노+기계경비) * 0.3%</t>
  </si>
  <si>
    <t>CG</t>
  </si>
  <si>
    <t>기   타    경   비</t>
  </si>
  <si>
    <t>(재료비+노무비) * 7.8%</t>
  </si>
  <si>
    <t>CL</t>
  </si>
  <si>
    <t>건설기계대여금지급보증서발급수수료</t>
  </si>
  <si>
    <t>(재료비+직노+기계경비) * 0.07%</t>
  </si>
  <si>
    <t>CS</t>
  </si>
  <si>
    <t>S1</t>
  </si>
  <si>
    <t xml:space="preserve">        계</t>
  </si>
  <si>
    <t>D1</t>
  </si>
  <si>
    <t>일  반  관  리  비</t>
  </si>
  <si>
    <t>계 * 6%</t>
  </si>
  <si>
    <t>D2</t>
  </si>
  <si>
    <t>이              윤</t>
  </si>
  <si>
    <t>(노무비+경비+일반관리비) * 15%</t>
  </si>
  <si>
    <t>D7</t>
  </si>
  <si>
    <t>건설폐기물처리비</t>
  </si>
  <si>
    <t>D9</t>
  </si>
  <si>
    <t>공   급    가   액</t>
  </si>
  <si>
    <t>DB</t>
  </si>
  <si>
    <t>부  가  가  치  세</t>
  </si>
  <si>
    <t>공급가액 * 10%</t>
  </si>
  <si>
    <t>DH</t>
  </si>
  <si>
    <t>도      급      액</t>
  </si>
  <si>
    <t>S2</t>
  </si>
  <si>
    <t>총   공   사    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</si>
</sst>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#"/>
    <numFmt numFmtId="177" formatCode="#,###;\-#,###;#;"/>
    <numFmt numFmtId="178" formatCode="#,##0.00#"/>
    <numFmt numFmtId="179" formatCode="#,##0.0"/>
    <numFmt numFmtId="180" formatCode="#,##0.00#;\-#,##0.00#;#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  <font>
      <b/>
      <u/>
      <sz val="16"/>
      <color theme="1"/>
      <name val="돋움체"/>
      <family val="3"/>
      <charset val="129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0" fontId="0" fillId="0" borderId="1" xfId="0" quotePrefix="1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  <xf numFmtId="180" fontId="5" fillId="0" borderId="1" xfId="0" quotePrefix="1" applyNumberFormat="1" applyFont="1" applyBorder="1" applyAlignment="1">
      <alignment vertical="center" wrapText="1"/>
    </xf>
    <xf numFmtId="180" fontId="5" fillId="0" borderId="1" xfId="0" applyNumberFormat="1" applyFont="1" applyBorder="1" applyAlignment="1">
      <alignment vertical="center" wrapText="1"/>
    </xf>
    <xf numFmtId="180" fontId="0" fillId="0" borderId="0" xfId="0" applyNumberFormat="1" applyAlignment="1">
      <alignment vertical="center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vertical="center" wrapText="1"/>
    </xf>
    <xf numFmtId="176" fontId="0" fillId="0" borderId="1" xfId="0" quotePrefix="1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quotePrefix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distributed" vertical="center" wrapText="1"/>
    </xf>
    <xf numFmtId="0" fontId="0" fillId="0" borderId="1" xfId="0" quotePrefix="1" applyFont="1" applyBorder="1" applyAlignment="1">
      <alignment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0" fillId="0" borderId="0" xfId="0" quotePrefix="1" applyFont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5" fillId="0" borderId="1" xfId="0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179" fontId="5" fillId="0" borderId="1" xfId="0" applyNumberFormat="1" applyFont="1" applyBorder="1" applyAlignment="1">
      <alignment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opLeftCell="B4" workbookViewId="0">
      <selection activeCell="E20" sqref="E20"/>
    </sheetView>
  </sheetViews>
  <sheetFormatPr defaultRowHeight="16.5" x14ac:dyDescent="0.3"/>
  <cols>
    <col min="1" max="1" width="0" hidden="1" customWidth="1"/>
    <col min="2" max="3" width="4.625" customWidth="1"/>
    <col min="4" max="4" width="35.625" customWidth="1"/>
    <col min="5" max="5" width="25.625" customWidth="1"/>
    <col min="6" max="6" width="60.625" customWidth="1"/>
    <col min="7" max="7" width="30.625" customWidth="1"/>
  </cols>
  <sheetData>
    <row r="1" spans="1:7" ht="24" customHeight="1" x14ac:dyDescent="0.3">
      <c r="B1" s="22" t="s">
        <v>994</v>
      </c>
      <c r="C1" s="22"/>
      <c r="D1" s="22"/>
      <c r="E1" s="22"/>
      <c r="F1" s="22"/>
      <c r="G1" s="22"/>
    </row>
    <row r="2" spans="1:7" ht="21.95" customHeight="1" x14ac:dyDescent="0.3">
      <c r="B2" s="23" t="s">
        <v>995</v>
      </c>
      <c r="C2" s="23"/>
      <c r="D2" s="23"/>
      <c r="E2" s="23"/>
      <c r="F2" s="24"/>
      <c r="G2" s="24"/>
    </row>
    <row r="3" spans="1:7" ht="21.95" customHeight="1" x14ac:dyDescent="0.3">
      <c r="B3" s="25" t="s">
        <v>996</v>
      </c>
      <c r="C3" s="25"/>
      <c r="D3" s="25"/>
      <c r="E3" s="18" t="s">
        <v>997</v>
      </c>
      <c r="F3" s="18" t="s">
        <v>998</v>
      </c>
      <c r="G3" s="18" t="s">
        <v>356</v>
      </c>
    </row>
    <row r="4" spans="1:7" ht="21.95" customHeight="1" x14ac:dyDescent="0.3">
      <c r="A4" s="1" t="s">
        <v>1003</v>
      </c>
      <c r="B4" s="26" t="s">
        <v>999</v>
      </c>
      <c r="C4" s="26" t="s">
        <v>1000</v>
      </c>
      <c r="D4" s="19" t="s">
        <v>1004</v>
      </c>
      <c r="E4" s="20"/>
      <c r="F4" s="12" t="s">
        <v>52</v>
      </c>
      <c r="G4" s="12" t="s">
        <v>52</v>
      </c>
    </row>
    <row r="5" spans="1:7" ht="21.95" customHeight="1" x14ac:dyDescent="0.3">
      <c r="A5" s="1" t="s">
        <v>1005</v>
      </c>
      <c r="B5" s="26"/>
      <c r="C5" s="26"/>
      <c r="D5" s="19" t="s">
        <v>1006</v>
      </c>
      <c r="E5" s="20"/>
      <c r="F5" s="12" t="s">
        <v>52</v>
      </c>
      <c r="G5" s="21"/>
    </row>
    <row r="6" spans="1:7" ht="21.95" customHeight="1" x14ac:dyDescent="0.3">
      <c r="A6" s="1" t="s">
        <v>1007</v>
      </c>
      <c r="B6" s="26"/>
      <c r="C6" s="26"/>
      <c r="D6" s="19" t="s">
        <v>1008</v>
      </c>
      <c r="E6" s="20"/>
      <c r="F6" s="12" t="s">
        <v>52</v>
      </c>
      <c r="G6" s="12" t="s">
        <v>52</v>
      </c>
    </row>
    <row r="7" spans="1:7" ht="21.95" customHeight="1" x14ac:dyDescent="0.3">
      <c r="A7" s="1" t="s">
        <v>1009</v>
      </c>
      <c r="B7" s="26"/>
      <c r="C7" s="26"/>
      <c r="D7" s="19" t="s">
        <v>1010</v>
      </c>
      <c r="E7" s="20"/>
      <c r="F7" s="12" t="s">
        <v>52</v>
      </c>
      <c r="G7" s="12" t="s">
        <v>52</v>
      </c>
    </row>
    <row r="8" spans="1:7" ht="21.95" customHeight="1" x14ac:dyDescent="0.3">
      <c r="A8" s="1" t="s">
        <v>1011</v>
      </c>
      <c r="B8" s="26"/>
      <c r="C8" s="26" t="s">
        <v>1001</v>
      </c>
      <c r="D8" s="19" t="s">
        <v>1012</v>
      </c>
      <c r="E8" s="20"/>
      <c r="F8" s="12" t="s">
        <v>52</v>
      </c>
      <c r="G8" s="12" t="s">
        <v>52</v>
      </c>
    </row>
    <row r="9" spans="1:7" ht="21.95" customHeight="1" x14ac:dyDescent="0.3">
      <c r="A9" s="1" t="s">
        <v>1013</v>
      </c>
      <c r="B9" s="26"/>
      <c r="C9" s="26"/>
      <c r="D9" s="19" t="s">
        <v>1014</v>
      </c>
      <c r="E9" s="20"/>
      <c r="F9" s="12" t="s">
        <v>1015</v>
      </c>
      <c r="G9" s="12" t="s">
        <v>52</v>
      </c>
    </row>
    <row r="10" spans="1:7" ht="21.95" customHeight="1" x14ac:dyDescent="0.3">
      <c r="A10" s="1" t="s">
        <v>1016</v>
      </c>
      <c r="B10" s="26"/>
      <c r="C10" s="26"/>
      <c r="D10" s="19" t="s">
        <v>1010</v>
      </c>
      <c r="E10" s="20"/>
      <c r="F10" s="12" t="s">
        <v>52</v>
      </c>
      <c r="G10" s="12" t="s">
        <v>52</v>
      </c>
    </row>
    <row r="11" spans="1:7" ht="21.95" customHeight="1" x14ac:dyDescent="0.3">
      <c r="A11" s="1" t="s">
        <v>1017</v>
      </c>
      <c r="B11" s="26"/>
      <c r="C11" s="26" t="s">
        <v>1002</v>
      </c>
      <c r="D11" s="19" t="s">
        <v>1018</v>
      </c>
      <c r="E11" s="20"/>
      <c r="F11" s="12" t="s">
        <v>52</v>
      </c>
      <c r="G11" s="12" t="s">
        <v>52</v>
      </c>
    </row>
    <row r="12" spans="1:7" ht="21.95" customHeight="1" x14ac:dyDescent="0.3">
      <c r="A12" s="1" t="s">
        <v>1019</v>
      </c>
      <c r="B12" s="26"/>
      <c r="C12" s="26"/>
      <c r="D12" s="19" t="s">
        <v>1020</v>
      </c>
      <c r="E12" s="20"/>
      <c r="F12" s="12" t="s">
        <v>1021</v>
      </c>
      <c r="G12" s="12" t="s">
        <v>52</v>
      </c>
    </row>
    <row r="13" spans="1:7" ht="21.95" customHeight="1" x14ac:dyDescent="0.3">
      <c r="A13" s="1" t="s">
        <v>1022</v>
      </c>
      <c r="B13" s="26"/>
      <c r="C13" s="26"/>
      <c r="D13" s="19" t="s">
        <v>1023</v>
      </c>
      <c r="E13" s="20"/>
      <c r="F13" s="12" t="s">
        <v>1024</v>
      </c>
      <c r="G13" s="12" t="s">
        <v>52</v>
      </c>
    </row>
    <row r="14" spans="1:7" ht="21.95" customHeight="1" x14ac:dyDescent="0.3">
      <c r="A14" s="1" t="s">
        <v>1025</v>
      </c>
      <c r="B14" s="26"/>
      <c r="C14" s="26"/>
      <c r="D14" s="19" t="s">
        <v>1026</v>
      </c>
      <c r="E14" s="20"/>
      <c r="F14" s="12" t="s">
        <v>1027</v>
      </c>
      <c r="G14" s="12" t="s">
        <v>52</v>
      </c>
    </row>
    <row r="15" spans="1:7" ht="21.95" customHeight="1" x14ac:dyDescent="0.3">
      <c r="A15" s="1" t="s">
        <v>1028</v>
      </c>
      <c r="B15" s="26"/>
      <c r="C15" s="26"/>
      <c r="D15" s="19" t="s">
        <v>1029</v>
      </c>
      <c r="E15" s="20"/>
      <c r="F15" s="12" t="s">
        <v>1030</v>
      </c>
      <c r="G15" s="12" t="s">
        <v>52</v>
      </c>
    </row>
    <row r="16" spans="1:7" ht="21.95" customHeight="1" x14ac:dyDescent="0.3">
      <c r="A16" s="1" t="s">
        <v>1031</v>
      </c>
      <c r="B16" s="26"/>
      <c r="C16" s="26"/>
      <c r="D16" s="19" t="s">
        <v>1032</v>
      </c>
      <c r="E16" s="20"/>
      <c r="F16" s="12" t="s">
        <v>1033</v>
      </c>
      <c r="G16" s="12" t="s">
        <v>52</v>
      </c>
    </row>
    <row r="17" spans="1:7" ht="21.95" customHeight="1" x14ac:dyDescent="0.3">
      <c r="A17" s="1" t="s">
        <v>1034</v>
      </c>
      <c r="B17" s="26"/>
      <c r="C17" s="26"/>
      <c r="D17" s="19" t="s">
        <v>1035</v>
      </c>
      <c r="E17" s="20"/>
      <c r="F17" s="12" t="s">
        <v>1036</v>
      </c>
      <c r="G17" s="12" t="s">
        <v>52</v>
      </c>
    </row>
    <row r="18" spans="1:7" ht="21.95" customHeight="1" x14ac:dyDescent="0.3">
      <c r="A18" s="1" t="s">
        <v>1037</v>
      </c>
      <c r="B18" s="26"/>
      <c r="C18" s="26"/>
      <c r="D18" s="19" t="s">
        <v>1038</v>
      </c>
      <c r="E18" s="20"/>
      <c r="F18" s="12" t="s">
        <v>1039</v>
      </c>
      <c r="G18" s="12" t="s">
        <v>52</v>
      </c>
    </row>
    <row r="19" spans="1:7" ht="21.95" customHeight="1" x14ac:dyDescent="0.3">
      <c r="A19" s="1" t="s">
        <v>1040</v>
      </c>
      <c r="B19" s="26"/>
      <c r="C19" s="26"/>
      <c r="D19" s="19" t="s">
        <v>1041</v>
      </c>
      <c r="E19" s="20"/>
      <c r="F19" s="12" t="s">
        <v>1042</v>
      </c>
      <c r="G19" s="12" t="s">
        <v>52</v>
      </c>
    </row>
    <row r="20" spans="1:7" ht="21.95" customHeight="1" x14ac:dyDescent="0.3">
      <c r="A20" s="1" t="s">
        <v>1043</v>
      </c>
      <c r="B20" s="26"/>
      <c r="C20" s="26"/>
      <c r="D20" s="19" t="s">
        <v>1044</v>
      </c>
      <c r="E20" s="20"/>
      <c r="F20" s="12" t="s">
        <v>1045</v>
      </c>
      <c r="G20" s="12" t="s">
        <v>52</v>
      </c>
    </row>
    <row r="21" spans="1:7" ht="21.95" customHeight="1" x14ac:dyDescent="0.3">
      <c r="A21" s="1" t="s">
        <v>1046</v>
      </c>
      <c r="B21" s="26"/>
      <c r="C21" s="26"/>
      <c r="D21" s="19" t="s">
        <v>1010</v>
      </c>
      <c r="E21" s="20"/>
      <c r="F21" s="12" t="s">
        <v>52</v>
      </c>
      <c r="G21" s="12" t="s">
        <v>52</v>
      </c>
    </row>
    <row r="22" spans="1:7" ht="21.95" customHeight="1" x14ac:dyDescent="0.3">
      <c r="A22" s="1" t="s">
        <v>1047</v>
      </c>
      <c r="B22" s="27" t="s">
        <v>1048</v>
      </c>
      <c r="C22" s="27"/>
      <c r="D22" s="28"/>
      <c r="E22" s="20"/>
      <c r="F22" s="12" t="s">
        <v>52</v>
      </c>
      <c r="G22" s="12" t="s">
        <v>52</v>
      </c>
    </row>
    <row r="23" spans="1:7" ht="21.95" customHeight="1" x14ac:dyDescent="0.3">
      <c r="A23" s="1" t="s">
        <v>1049</v>
      </c>
      <c r="B23" s="27" t="s">
        <v>1050</v>
      </c>
      <c r="C23" s="27"/>
      <c r="D23" s="28"/>
      <c r="E23" s="20"/>
      <c r="F23" s="12" t="s">
        <v>1051</v>
      </c>
      <c r="G23" s="12" t="s">
        <v>52</v>
      </c>
    </row>
    <row r="24" spans="1:7" ht="21.95" customHeight="1" x14ac:dyDescent="0.3">
      <c r="A24" s="1" t="s">
        <v>1052</v>
      </c>
      <c r="B24" s="27" t="s">
        <v>1053</v>
      </c>
      <c r="C24" s="27"/>
      <c r="D24" s="28"/>
      <c r="E24" s="20"/>
      <c r="F24" s="12" t="s">
        <v>1054</v>
      </c>
      <c r="G24" s="12" t="s">
        <v>52</v>
      </c>
    </row>
    <row r="25" spans="1:7" ht="21.95" customHeight="1" x14ac:dyDescent="0.3">
      <c r="A25" s="1" t="s">
        <v>1055</v>
      </c>
      <c r="B25" s="27" t="s">
        <v>1056</v>
      </c>
      <c r="C25" s="27"/>
      <c r="D25" s="28"/>
      <c r="E25" s="20"/>
      <c r="F25" s="12" t="s">
        <v>52</v>
      </c>
      <c r="G25" s="12" t="s">
        <v>52</v>
      </c>
    </row>
    <row r="26" spans="1:7" ht="21.95" customHeight="1" x14ac:dyDescent="0.3">
      <c r="A26" s="1" t="s">
        <v>1057</v>
      </c>
      <c r="B26" s="27" t="s">
        <v>1058</v>
      </c>
      <c r="C26" s="27"/>
      <c r="D26" s="28"/>
      <c r="E26" s="20">
        <f>TRUNC(E22+E23+E24+E25, 0)</f>
        <v>0</v>
      </c>
      <c r="F26" s="12" t="s">
        <v>52</v>
      </c>
      <c r="G26" s="12" t="s">
        <v>52</v>
      </c>
    </row>
    <row r="27" spans="1:7" ht="21.95" customHeight="1" x14ac:dyDescent="0.3">
      <c r="A27" s="1" t="s">
        <v>1059</v>
      </c>
      <c r="B27" s="27" t="s">
        <v>1060</v>
      </c>
      <c r="C27" s="27"/>
      <c r="D27" s="28"/>
      <c r="E27" s="20">
        <f>TRUNC(E26*0.1, 0)</f>
        <v>0</v>
      </c>
      <c r="F27" s="12" t="s">
        <v>1061</v>
      </c>
      <c r="G27" s="12" t="s">
        <v>52</v>
      </c>
    </row>
    <row r="28" spans="1:7" ht="21.95" customHeight="1" x14ac:dyDescent="0.3">
      <c r="A28" s="1" t="s">
        <v>1062</v>
      </c>
      <c r="B28" s="27" t="s">
        <v>1063</v>
      </c>
      <c r="C28" s="27"/>
      <c r="D28" s="28"/>
      <c r="E28" s="20">
        <f>TRUNC(E26+E27, 0)</f>
        <v>0</v>
      </c>
      <c r="F28" s="12" t="s">
        <v>52</v>
      </c>
      <c r="G28" s="12" t="s">
        <v>52</v>
      </c>
    </row>
    <row r="29" spans="1:7" ht="21.95" customHeight="1" x14ac:dyDescent="0.3">
      <c r="A29" s="1" t="s">
        <v>1064</v>
      </c>
      <c r="B29" s="27" t="s">
        <v>1065</v>
      </c>
      <c r="C29" s="27"/>
      <c r="D29" s="28"/>
      <c r="E29" s="20">
        <f>TRUNC(E28+0, 0)</f>
        <v>0</v>
      </c>
      <c r="F29" s="12" t="s">
        <v>52</v>
      </c>
      <c r="G29" s="12" t="s">
        <v>52</v>
      </c>
    </row>
  </sheetData>
  <mergeCells count="16">
    <mergeCell ref="B28:D28"/>
    <mergeCell ref="B29:D29"/>
    <mergeCell ref="B22:D22"/>
    <mergeCell ref="B23:D23"/>
    <mergeCell ref="B24:D24"/>
    <mergeCell ref="B25:D25"/>
    <mergeCell ref="B26:D26"/>
    <mergeCell ref="B27:D27"/>
    <mergeCell ref="B1:G1"/>
    <mergeCell ref="B2:E2"/>
    <mergeCell ref="F2:G2"/>
    <mergeCell ref="B3:D3"/>
    <mergeCell ref="B4:B21"/>
    <mergeCell ref="C4:C7"/>
    <mergeCell ref="C8:C10"/>
    <mergeCell ref="C11:C21"/>
  </mergeCells>
  <phoneticPr fontId="1" type="noConversion"/>
  <pageMargins left="0.47244094488188976" right="0.47244094488188976" top="0.47244094488188976" bottom="0.47244094488188976" header="0.31496062992125984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workbookViewId="0">
      <pane ySplit="4" topLeftCell="A27" activePane="bottomLeft" state="frozenSplit"/>
      <selection pane="bottomLeft" activeCell="E5" sqref="E5:M29"/>
    </sheetView>
  </sheetViews>
  <sheetFormatPr defaultRowHeight="27" customHeight="1" x14ac:dyDescent="0.3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27" customHeight="1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20" ht="27" customHeight="1" x14ac:dyDescent="0.3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20" ht="27" customHeight="1" x14ac:dyDescent="0.3">
      <c r="A3" s="31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1"/>
      <c r="G3" s="31" t="s">
        <v>9</v>
      </c>
      <c r="H3" s="31"/>
      <c r="I3" s="31" t="s">
        <v>10</v>
      </c>
      <c r="J3" s="31"/>
      <c r="K3" s="31" t="s">
        <v>11</v>
      </c>
      <c r="L3" s="31"/>
      <c r="M3" s="31" t="s">
        <v>12</v>
      </c>
      <c r="N3" s="33" t="s">
        <v>13</v>
      </c>
      <c r="O3" s="33" t="s">
        <v>14</v>
      </c>
      <c r="P3" s="33" t="s">
        <v>15</v>
      </c>
      <c r="Q3" s="33" t="s">
        <v>16</v>
      </c>
      <c r="R3" s="33" t="s">
        <v>17</v>
      </c>
      <c r="S3" s="33" t="s">
        <v>18</v>
      </c>
      <c r="T3" s="33" t="s">
        <v>19</v>
      </c>
    </row>
    <row r="4" spans="1:20" ht="27" customHeight="1" x14ac:dyDescent="0.3">
      <c r="A4" s="32"/>
      <c r="B4" s="32"/>
      <c r="C4" s="32"/>
      <c r="D4" s="32"/>
      <c r="E4" s="7" t="s">
        <v>7</v>
      </c>
      <c r="F4" s="7" t="s">
        <v>8</v>
      </c>
      <c r="G4" s="7" t="s">
        <v>7</v>
      </c>
      <c r="H4" s="7" t="s">
        <v>8</v>
      </c>
      <c r="I4" s="7" t="s">
        <v>7</v>
      </c>
      <c r="J4" s="7" t="s">
        <v>8</v>
      </c>
      <c r="K4" s="7" t="s">
        <v>7</v>
      </c>
      <c r="L4" s="7" t="s">
        <v>8</v>
      </c>
      <c r="M4" s="32"/>
      <c r="N4" s="33"/>
      <c r="O4" s="33"/>
      <c r="P4" s="33"/>
      <c r="Q4" s="33"/>
      <c r="R4" s="33"/>
      <c r="S4" s="33"/>
      <c r="T4" s="33"/>
    </row>
    <row r="5" spans="1:20" ht="27" customHeight="1" x14ac:dyDescent="0.3">
      <c r="A5" s="8" t="s">
        <v>51</v>
      </c>
      <c r="B5" s="8" t="s">
        <v>52</v>
      </c>
      <c r="C5" s="8" t="s">
        <v>52</v>
      </c>
      <c r="D5" s="9">
        <v>1</v>
      </c>
      <c r="E5" s="10"/>
      <c r="F5" s="10"/>
      <c r="G5" s="10"/>
      <c r="H5" s="10"/>
      <c r="I5" s="10"/>
      <c r="J5" s="10"/>
      <c r="K5" s="10"/>
      <c r="L5" s="10"/>
      <c r="M5" s="8"/>
      <c r="N5" s="2" t="s">
        <v>53</v>
      </c>
      <c r="O5" s="2" t="s">
        <v>52</v>
      </c>
      <c r="P5" s="2" t="s">
        <v>52</v>
      </c>
      <c r="Q5" s="2" t="s">
        <v>52</v>
      </c>
      <c r="R5" s="3">
        <v>1</v>
      </c>
      <c r="S5" s="2" t="s">
        <v>52</v>
      </c>
      <c r="T5" s="6"/>
    </row>
    <row r="6" spans="1:20" ht="27" customHeight="1" x14ac:dyDescent="0.3">
      <c r="A6" s="8" t="s">
        <v>54</v>
      </c>
      <c r="B6" s="8" t="s">
        <v>52</v>
      </c>
      <c r="C6" s="8" t="s">
        <v>52</v>
      </c>
      <c r="D6" s="9">
        <v>1</v>
      </c>
      <c r="E6" s="10"/>
      <c r="F6" s="10"/>
      <c r="G6" s="10"/>
      <c r="H6" s="10"/>
      <c r="I6" s="10"/>
      <c r="J6" s="10"/>
      <c r="K6" s="10"/>
      <c r="L6" s="10"/>
      <c r="M6" s="8"/>
      <c r="N6" s="2" t="s">
        <v>55</v>
      </c>
      <c r="O6" s="2" t="s">
        <v>52</v>
      </c>
      <c r="P6" s="2" t="s">
        <v>53</v>
      </c>
      <c r="Q6" s="2" t="s">
        <v>52</v>
      </c>
      <c r="R6" s="3">
        <v>2</v>
      </c>
      <c r="S6" s="2" t="s">
        <v>52</v>
      </c>
      <c r="T6" s="6"/>
    </row>
    <row r="7" spans="1:20" ht="27" customHeight="1" x14ac:dyDescent="0.3">
      <c r="A7" s="8" t="s">
        <v>56</v>
      </c>
      <c r="B7" s="8" t="s">
        <v>52</v>
      </c>
      <c r="C7" s="8" t="s">
        <v>52</v>
      </c>
      <c r="D7" s="9">
        <v>1</v>
      </c>
      <c r="E7" s="10"/>
      <c r="F7" s="10"/>
      <c r="G7" s="10"/>
      <c r="H7" s="10"/>
      <c r="I7" s="10"/>
      <c r="J7" s="10"/>
      <c r="K7" s="10"/>
      <c r="L7" s="10"/>
      <c r="M7" s="8"/>
      <c r="N7" s="2" t="s">
        <v>57</v>
      </c>
      <c r="O7" s="2" t="s">
        <v>52</v>
      </c>
      <c r="P7" s="2" t="s">
        <v>55</v>
      </c>
      <c r="Q7" s="2" t="s">
        <v>52</v>
      </c>
      <c r="R7" s="3">
        <v>3</v>
      </c>
      <c r="S7" s="2" t="s">
        <v>52</v>
      </c>
      <c r="T7" s="6"/>
    </row>
    <row r="8" spans="1:20" ht="27" customHeight="1" x14ac:dyDescent="0.3">
      <c r="A8" s="8" t="s">
        <v>88</v>
      </c>
      <c r="B8" s="8" t="s">
        <v>52</v>
      </c>
      <c r="C8" s="8" t="s">
        <v>52</v>
      </c>
      <c r="D8" s="9">
        <v>1</v>
      </c>
      <c r="E8" s="10"/>
      <c r="F8" s="10"/>
      <c r="G8" s="10"/>
      <c r="H8" s="10"/>
      <c r="I8" s="10"/>
      <c r="J8" s="10"/>
      <c r="K8" s="10"/>
      <c r="L8" s="10"/>
      <c r="M8" s="8"/>
      <c r="N8" s="2" t="s">
        <v>89</v>
      </c>
      <c r="O8" s="2" t="s">
        <v>52</v>
      </c>
      <c r="P8" s="2" t="s">
        <v>55</v>
      </c>
      <c r="Q8" s="2" t="s">
        <v>52</v>
      </c>
      <c r="R8" s="3">
        <v>3</v>
      </c>
      <c r="S8" s="2" t="s">
        <v>52</v>
      </c>
      <c r="T8" s="6"/>
    </row>
    <row r="9" spans="1:20" ht="27" customHeight="1" x14ac:dyDescent="0.3">
      <c r="A9" s="8" t="s">
        <v>116</v>
      </c>
      <c r="B9" s="8" t="s">
        <v>52</v>
      </c>
      <c r="C9" s="8" t="s">
        <v>52</v>
      </c>
      <c r="D9" s="9">
        <v>1</v>
      </c>
      <c r="E9" s="10"/>
      <c r="F9" s="10"/>
      <c r="G9" s="10"/>
      <c r="H9" s="10"/>
      <c r="I9" s="10"/>
      <c r="J9" s="10"/>
      <c r="K9" s="10"/>
      <c r="L9" s="10"/>
      <c r="M9" s="8"/>
      <c r="N9" s="2" t="s">
        <v>117</v>
      </c>
      <c r="O9" s="2" t="s">
        <v>52</v>
      </c>
      <c r="P9" s="2" t="s">
        <v>55</v>
      </c>
      <c r="Q9" s="2" t="s">
        <v>52</v>
      </c>
      <c r="R9" s="3">
        <v>3</v>
      </c>
      <c r="S9" s="2" t="s">
        <v>52</v>
      </c>
      <c r="T9" s="6"/>
    </row>
    <row r="10" spans="1:20" ht="27" customHeight="1" x14ac:dyDescent="0.3">
      <c r="A10" s="8" t="s">
        <v>129</v>
      </c>
      <c r="B10" s="8" t="s">
        <v>52</v>
      </c>
      <c r="C10" s="8" t="s">
        <v>52</v>
      </c>
      <c r="D10" s="9">
        <v>1</v>
      </c>
      <c r="E10" s="10"/>
      <c r="F10" s="10"/>
      <c r="G10" s="10"/>
      <c r="H10" s="10"/>
      <c r="I10" s="10"/>
      <c r="J10" s="10"/>
      <c r="K10" s="10"/>
      <c r="L10" s="10"/>
      <c r="M10" s="8"/>
      <c r="N10" s="2" t="s">
        <v>130</v>
      </c>
      <c r="O10" s="2" t="s">
        <v>52</v>
      </c>
      <c r="P10" s="2" t="s">
        <v>55</v>
      </c>
      <c r="Q10" s="2" t="s">
        <v>52</v>
      </c>
      <c r="R10" s="3">
        <v>3</v>
      </c>
      <c r="S10" s="2" t="s">
        <v>52</v>
      </c>
      <c r="T10" s="6"/>
    </row>
    <row r="11" spans="1:20" ht="27" customHeight="1" x14ac:dyDescent="0.3">
      <c r="A11" s="8" t="s">
        <v>148</v>
      </c>
      <c r="B11" s="8" t="s">
        <v>52</v>
      </c>
      <c r="C11" s="8" t="s">
        <v>52</v>
      </c>
      <c r="D11" s="9">
        <v>1</v>
      </c>
      <c r="E11" s="10"/>
      <c r="F11" s="10"/>
      <c r="G11" s="10"/>
      <c r="H11" s="10"/>
      <c r="I11" s="10"/>
      <c r="J11" s="10"/>
      <c r="K11" s="10"/>
      <c r="L11" s="10"/>
      <c r="M11" s="8"/>
      <c r="N11" s="2" t="s">
        <v>149</v>
      </c>
      <c r="O11" s="2" t="s">
        <v>52</v>
      </c>
      <c r="P11" s="2" t="s">
        <v>55</v>
      </c>
      <c r="Q11" s="2" t="s">
        <v>52</v>
      </c>
      <c r="R11" s="3">
        <v>3</v>
      </c>
      <c r="S11" s="2" t="s">
        <v>52</v>
      </c>
      <c r="T11" s="6"/>
    </row>
    <row r="12" spans="1:20" ht="27" customHeight="1" x14ac:dyDescent="0.3">
      <c r="A12" s="8" t="s">
        <v>195</v>
      </c>
      <c r="B12" s="8" t="s">
        <v>52</v>
      </c>
      <c r="C12" s="8" t="s">
        <v>52</v>
      </c>
      <c r="D12" s="9">
        <v>1</v>
      </c>
      <c r="E12" s="10"/>
      <c r="F12" s="10"/>
      <c r="G12" s="10"/>
      <c r="H12" s="10"/>
      <c r="I12" s="10"/>
      <c r="J12" s="10"/>
      <c r="K12" s="10"/>
      <c r="L12" s="10"/>
      <c r="M12" s="8"/>
      <c r="N12" s="2" t="s">
        <v>196</v>
      </c>
      <c r="O12" s="2" t="s">
        <v>52</v>
      </c>
      <c r="P12" s="2" t="s">
        <v>55</v>
      </c>
      <c r="Q12" s="2" t="s">
        <v>52</v>
      </c>
      <c r="R12" s="3">
        <v>3</v>
      </c>
      <c r="S12" s="2" t="s">
        <v>52</v>
      </c>
      <c r="T12" s="6"/>
    </row>
    <row r="13" spans="1:20" ht="27" customHeight="1" x14ac:dyDescent="0.3">
      <c r="A13" s="8" t="s">
        <v>207</v>
      </c>
      <c r="B13" s="8" t="s">
        <v>52</v>
      </c>
      <c r="C13" s="8" t="s">
        <v>52</v>
      </c>
      <c r="D13" s="9">
        <v>1</v>
      </c>
      <c r="E13" s="10"/>
      <c r="F13" s="10"/>
      <c r="G13" s="10"/>
      <c r="H13" s="10"/>
      <c r="I13" s="10"/>
      <c r="J13" s="10"/>
      <c r="K13" s="10"/>
      <c r="L13" s="10"/>
      <c r="M13" s="8"/>
      <c r="N13" s="2" t="s">
        <v>208</v>
      </c>
      <c r="O13" s="2" t="s">
        <v>52</v>
      </c>
      <c r="P13" s="2" t="s">
        <v>53</v>
      </c>
      <c r="Q13" s="2" t="s">
        <v>52</v>
      </c>
      <c r="R13" s="3">
        <v>2</v>
      </c>
      <c r="S13" s="2" t="s">
        <v>52</v>
      </c>
      <c r="T13" s="6"/>
    </row>
    <row r="14" spans="1:20" ht="27" customHeight="1" x14ac:dyDescent="0.3">
      <c r="A14" s="8" t="s">
        <v>209</v>
      </c>
      <c r="B14" s="8" t="s">
        <v>52</v>
      </c>
      <c r="C14" s="8" t="s">
        <v>52</v>
      </c>
      <c r="D14" s="9">
        <v>1</v>
      </c>
      <c r="E14" s="10"/>
      <c r="F14" s="10"/>
      <c r="G14" s="10"/>
      <c r="H14" s="10"/>
      <c r="I14" s="10"/>
      <c r="J14" s="10"/>
      <c r="K14" s="10"/>
      <c r="L14" s="10"/>
      <c r="M14" s="8"/>
      <c r="N14" s="2" t="s">
        <v>210</v>
      </c>
      <c r="O14" s="2" t="s">
        <v>52</v>
      </c>
      <c r="P14" s="2" t="s">
        <v>208</v>
      </c>
      <c r="Q14" s="2" t="s">
        <v>52</v>
      </c>
      <c r="R14" s="3">
        <v>3</v>
      </c>
      <c r="S14" s="2" t="s">
        <v>52</v>
      </c>
      <c r="T14" s="6"/>
    </row>
    <row r="15" spans="1:20" ht="27" customHeight="1" x14ac:dyDescent="0.3">
      <c r="A15" s="8" t="s">
        <v>308</v>
      </c>
      <c r="B15" s="8" t="s">
        <v>52</v>
      </c>
      <c r="C15" s="8" t="s">
        <v>52</v>
      </c>
      <c r="D15" s="9">
        <v>1</v>
      </c>
      <c r="E15" s="10"/>
      <c r="F15" s="10"/>
      <c r="G15" s="10"/>
      <c r="H15" s="10"/>
      <c r="I15" s="10"/>
      <c r="J15" s="10"/>
      <c r="K15" s="10"/>
      <c r="L15" s="10"/>
      <c r="M15" s="8"/>
      <c r="N15" s="2" t="s">
        <v>309</v>
      </c>
      <c r="O15" s="2" t="s">
        <v>52</v>
      </c>
      <c r="P15" s="2" t="s">
        <v>52</v>
      </c>
      <c r="Q15" s="2" t="s">
        <v>310</v>
      </c>
      <c r="R15" s="3">
        <v>3</v>
      </c>
      <c r="S15" s="2" t="s">
        <v>52</v>
      </c>
      <c r="T15" s="6">
        <f>L15*1</f>
        <v>0</v>
      </c>
    </row>
    <row r="16" spans="1:20" ht="27" customHeight="1" x14ac:dyDescent="0.3">
      <c r="A16" s="8" t="s">
        <v>331</v>
      </c>
      <c r="B16" s="8" t="s">
        <v>52</v>
      </c>
      <c r="C16" s="8" t="s">
        <v>52</v>
      </c>
      <c r="D16" s="9">
        <v>1</v>
      </c>
      <c r="E16" s="10"/>
      <c r="F16" s="10"/>
      <c r="G16" s="10"/>
      <c r="H16" s="10"/>
      <c r="I16" s="10"/>
      <c r="J16" s="10"/>
      <c r="K16" s="10"/>
      <c r="L16" s="10"/>
      <c r="M16" s="8"/>
      <c r="N16" s="2" t="s">
        <v>332</v>
      </c>
      <c r="O16" s="2" t="s">
        <v>52</v>
      </c>
      <c r="P16" s="2" t="s">
        <v>53</v>
      </c>
      <c r="Q16" s="2" t="s">
        <v>52</v>
      </c>
      <c r="R16" s="3">
        <v>2</v>
      </c>
      <c r="S16" s="2" t="s">
        <v>52</v>
      </c>
      <c r="T16" s="6"/>
    </row>
    <row r="17" spans="1:20" ht="27" customHeight="1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T17" s="5"/>
    </row>
    <row r="18" spans="1:20" ht="27" customHeight="1" x14ac:dyDescent="0.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T18" s="5"/>
    </row>
    <row r="19" spans="1:20" ht="27" customHeight="1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T19" s="5"/>
    </row>
    <row r="20" spans="1:20" ht="27" customHeight="1" x14ac:dyDescent="0.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T20" s="5"/>
    </row>
    <row r="21" spans="1:20" ht="27" customHeight="1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T21" s="5"/>
    </row>
    <row r="22" spans="1:20" ht="27" customHeight="1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T22" s="5"/>
    </row>
    <row r="23" spans="1:20" ht="27" customHeight="1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T23" s="5"/>
    </row>
    <row r="24" spans="1:20" ht="27" customHeight="1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T24" s="5"/>
    </row>
    <row r="25" spans="1:20" ht="27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T25" s="5"/>
    </row>
    <row r="26" spans="1:20" ht="27" customHeight="1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T26" s="5"/>
    </row>
    <row r="27" spans="1:20" ht="27" customHeight="1" x14ac:dyDescent="0.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T27" s="5"/>
    </row>
    <row r="28" spans="1:20" ht="27" customHeight="1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T28" s="5"/>
    </row>
    <row r="29" spans="1:20" ht="27" customHeight="1" x14ac:dyDescent="0.3">
      <c r="A29" s="8" t="s">
        <v>86</v>
      </c>
      <c r="B29" s="9"/>
      <c r="C29" s="9"/>
      <c r="D29" s="9"/>
      <c r="E29" s="9"/>
      <c r="F29" s="10"/>
      <c r="G29" s="9"/>
      <c r="H29" s="10"/>
      <c r="I29" s="9"/>
      <c r="J29" s="10"/>
      <c r="K29" s="9"/>
      <c r="L29" s="10"/>
      <c r="M29" s="9"/>
      <c r="T29" s="5"/>
    </row>
  </sheetData>
  <mergeCells count="18">
    <mergeCell ref="S3:S4"/>
    <mergeCell ref="T3:T4"/>
    <mergeCell ref="M3:M4"/>
    <mergeCell ref="N3:N4"/>
    <mergeCell ref="O3:O4"/>
    <mergeCell ref="P3:P4"/>
    <mergeCell ref="Q3:Q4"/>
    <mergeCell ref="R3:R4"/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</mergeCells>
  <phoneticPr fontId="1" type="noConversion"/>
  <pageMargins left="0.47244094488188976" right="0.47244094488188976" top="0.47244094488188976" bottom="0.47244094488188976" header="0.31496062992125984" footer="0.31496062992125984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28"/>
  <sheetViews>
    <sheetView workbookViewId="0">
      <pane ySplit="3" topLeftCell="A227" activePane="bottomLeft" state="frozenSplit"/>
      <selection pane="bottomLeft" activeCell="E4" sqref="E4:L236"/>
    </sheetView>
  </sheetViews>
  <sheetFormatPr defaultRowHeight="27" customHeight="1" x14ac:dyDescent="0.3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27" customHeight="1" x14ac:dyDescent="0.3">
      <c r="A1" s="30" t="s">
        <v>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48" ht="27" customHeight="1" x14ac:dyDescent="0.3">
      <c r="A2" s="31" t="s">
        <v>2</v>
      </c>
      <c r="B2" s="31" t="s">
        <v>3</v>
      </c>
      <c r="C2" s="31" t="s">
        <v>4</v>
      </c>
      <c r="D2" s="31" t="s">
        <v>5</v>
      </c>
      <c r="E2" s="31" t="s">
        <v>6</v>
      </c>
      <c r="F2" s="31"/>
      <c r="G2" s="31" t="s">
        <v>9</v>
      </c>
      <c r="H2" s="31"/>
      <c r="I2" s="31" t="s">
        <v>10</v>
      </c>
      <c r="J2" s="31"/>
      <c r="K2" s="31" t="s">
        <v>11</v>
      </c>
      <c r="L2" s="31"/>
      <c r="M2" s="31" t="s">
        <v>12</v>
      </c>
      <c r="N2" s="33" t="s">
        <v>20</v>
      </c>
      <c r="O2" s="33" t="s">
        <v>14</v>
      </c>
      <c r="P2" s="33" t="s">
        <v>21</v>
      </c>
      <c r="Q2" s="33" t="s">
        <v>13</v>
      </c>
      <c r="R2" s="33" t="s">
        <v>22</v>
      </c>
      <c r="S2" s="33" t="s">
        <v>23</v>
      </c>
      <c r="T2" s="33" t="s">
        <v>24</v>
      </c>
      <c r="U2" s="33" t="s">
        <v>25</v>
      </c>
      <c r="V2" s="33" t="s">
        <v>26</v>
      </c>
      <c r="W2" s="33" t="s">
        <v>27</v>
      </c>
      <c r="X2" s="33" t="s">
        <v>28</v>
      </c>
      <c r="Y2" s="33" t="s">
        <v>29</v>
      </c>
      <c r="Z2" s="33" t="s">
        <v>30</v>
      </c>
      <c r="AA2" s="33" t="s">
        <v>31</v>
      </c>
      <c r="AB2" s="33" t="s">
        <v>32</v>
      </c>
      <c r="AC2" s="33" t="s">
        <v>33</v>
      </c>
      <c r="AD2" s="33" t="s">
        <v>34</v>
      </c>
      <c r="AE2" s="33" t="s">
        <v>35</v>
      </c>
      <c r="AF2" s="33" t="s">
        <v>36</v>
      </c>
      <c r="AG2" s="33" t="s">
        <v>37</v>
      </c>
      <c r="AH2" s="33" t="s">
        <v>38</v>
      </c>
      <c r="AI2" s="33" t="s">
        <v>39</v>
      </c>
      <c r="AJ2" s="33" t="s">
        <v>40</v>
      </c>
      <c r="AK2" s="33" t="s">
        <v>41</v>
      </c>
      <c r="AL2" s="33" t="s">
        <v>42</v>
      </c>
      <c r="AM2" s="33" t="s">
        <v>43</v>
      </c>
      <c r="AN2" s="33" t="s">
        <v>44</v>
      </c>
      <c r="AO2" s="33" t="s">
        <v>45</v>
      </c>
      <c r="AP2" s="33" t="s">
        <v>46</v>
      </c>
      <c r="AQ2" s="33" t="s">
        <v>47</v>
      </c>
      <c r="AR2" s="33" t="s">
        <v>48</v>
      </c>
      <c r="AS2" s="33" t="s">
        <v>16</v>
      </c>
      <c r="AT2" s="33" t="s">
        <v>17</v>
      </c>
      <c r="AU2" s="33" t="s">
        <v>49</v>
      </c>
      <c r="AV2" s="33" t="s">
        <v>50</v>
      </c>
    </row>
    <row r="3" spans="1:48" ht="27" customHeight="1" x14ac:dyDescent="0.3">
      <c r="A3" s="31"/>
      <c r="B3" s="31"/>
      <c r="C3" s="31"/>
      <c r="D3" s="31"/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8</v>
      </c>
      <c r="K3" s="4" t="s">
        <v>7</v>
      </c>
      <c r="L3" s="4" t="s">
        <v>8</v>
      </c>
      <c r="M3" s="31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</row>
    <row r="4" spans="1:48" ht="27" customHeight="1" x14ac:dyDescent="0.3">
      <c r="A4" s="8" t="s">
        <v>56</v>
      </c>
      <c r="B4" s="8" t="s">
        <v>52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  <c r="P4" s="3"/>
      <c r="Q4" s="2" t="s">
        <v>57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27" customHeight="1" x14ac:dyDescent="0.3">
      <c r="A5" s="8" t="s">
        <v>58</v>
      </c>
      <c r="B5" s="8" t="s">
        <v>59</v>
      </c>
      <c r="C5" s="8" t="s">
        <v>60</v>
      </c>
      <c r="D5" s="9">
        <v>39</v>
      </c>
      <c r="E5" s="11"/>
      <c r="F5" s="11"/>
      <c r="G5" s="11"/>
      <c r="H5" s="11"/>
      <c r="I5" s="11"/>
      <c r="J5" s="11"/>
      <c r="K5" s="11"/>
      <c r="L5" s="11"/>
      <c r="M5" s="8" t="s">
        <v>61</v>
      </c>
      <c r="N5" s="2" t="s">
        <v>62</v>
      </c>
      <c r="O5" s="2" t="s">
        <v>52</v>
      </c>
      <c r="P5" s="2" t="s">
        <v>52</v>
      </c>
      <c r="Q5" s="2" t="s">
        <v>57</v>
      </c>
      <c r="R5" s="2" t="s">
        <v>63</v>
      </c>
      <c r="S5" s="2" t="s">
        <v>64</v>
      </c>
      <c r="T5" s="2" t="s">
        <v>64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2" t="s">
        <v>52</v>
      </c>
      <c r="AS5" s="2" t="s">
        <v>52</v>
      </c>
      <c r="AT5" s="3"/>
      <c r="AU5" s="2" t="s">
        <v>65</v>
      </c>
      <c r="AV5" s="3">
        <v>83</v>
      </c>
    </row>
    <row r="6" spans="1:48" ht="27" customHeight="1" x14ac:dyDescent="0.3">
      <c r="A6" s="8" t="s">
        <v>66</v>
      </c>
      <c r="B6" s="8" t="s">
        <v>67</v>
      </c>
      <c r="C6" s="8" t="s">
        <v>60</v>
      </c>
      <c r="D6" s="9">
        <v>49</v>
      </c>
      <c r="E6" s="11"/>
      <c r="F6" s="11"/>
      <c r="G6" s="11"/>
      <c r="H6" s="11"/>
      <c r="I6" s="11"/>
      <c r="J6" s="11"/>
      <c r="K6" s="11"/>
      <c r="L6" s="11"/>
      <c r="M6" s="8" t="s">
        <v>68</v>
      </c>
      <c r="N6" s="2" t="s">
        <v>69</v>
      </c>
      <c r="O6" s="2" t="s">
        <v>52</v>
      </c>
      <c r="P6" s="2" t="s">
        <v>52</v>
      </c>
      <c r="Q6" s="2" t="s">
        <v>57</v>
      </c>
      <c r="R6" s="2" t="s">
        <v>63</v>
      </c>
      <c r="S6" s="2" t="s">
        <v>64</v>
      </c>
      <c r="T6" s="2" t="s">
        <v>64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2" t="s">
        <v>52</v>
      </c>
      <c r="AS6" s="2" t="s">
        <v>52</v>
      </c>
      <c r="AT6" s="3"/>
      <c r="AU6" s="2" t="s">
        <v>70</v>
      </c>
      <c r="AV6" s="3">
        <v>5</v>
      </c>
    </row>
    <row r="7" spans="1:48" ht="27" customHeight="1" x14ac:dyDescent="0.3">
      <c r="A7" s="8" t="s">
        <v>71</v>
      </c>
      <c r="B7" s="8" t="s">
        <v>72</v>
      </c>
      <c r="C7" s="8" t="s">
        <v>60</v>
      </c>
      <c r="D7" s="9">
        <v>27</v>
      </c>
      <c r="E7" s="11"/>
      <c r="F7" s="11"/>
      <c r="G7" s="11"/>
      <c r="H7" s="11"/>
      <c r="I7" s="11"/>
      <c r="J7" s="11"/>
      <c r="K7" s="11"/>
      <c r="L7" s="11"/>
      <c r="M7" s="8" t="s">
        <v>73</v>
      </c>
      <c r="N7" s="2" t="s">
        <v>74</v>
      </c>
      <c r="O7" s="2" t="s">
        <v>52</v>
      </c>
      <c r="P7" s="2" t="s">
        <v>52</v>
      </c>
      <c r="Q7" s="2" t="s">
        <v>57</v>
      </c>
      <c r="R7" s="2" t="s">
        <v>63</v>
      </c>
      <c r="S7" s="2" t="s">
        <v>64</v>
      </c>
      <c r="T7" s="2" t="s">
        <v>64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2" t="s">
        <v>52</v>
      </c>
      <c r="AS7" s="2" t="s">
        <v>52</v>
      </c>
      <c r="AT7" s="3"/>
      <c r="AU7" s="2" t="s">
        <v>75</v>
      </c>
      <c r="AV7" s="3">
        <v>118</v>
      </c>
    </row>
    <row r="8" spans="1:48" ht="27" customHeight="1" x14ac:dyDescent="0.3">
      <c r="A8" s="8" t="s">
        <v>76</v>
      </c>
      <c r="B8" s="8" t="s">
        <v>77</v>
      </c>
      <c r="C8" s="8" t="s">
        <v>60</v>
      </c>
      <c r="D8" s="9">
        <v>27</v>
      </c>
      <c r="E8" s="11"/>
      <c r="F8" s="11"/>
      <c r="G8" s="11"/>
      <c r="H8" s="11"/>
      <c r="I8" s="11"/>
      <c r="J8" s="11"/>
      <c r="K8" s="11"/>
      <c r="L8" s="11"/>
      <c r="M8" s="8" t="s">
        <v>78</v>
      </c>
      <c r="N8" s="2" t="s">
        <v>79</v>
      </c>
      <c r="O8" s="2" t="s">
        <v>52</v>
      </c>
      <c r="P8" s="2" t="s">
        <v>52</v>
      </c>
      <c r="Q8" s="2" t="s">
        <v>57</v>
      </c>
      <c r="R8" s="2" t="s">
        <v>63</v>
      </c>
      <c r="S8" s="2" t="s">
        <v>64</v>
      </c>
      <c r="T8" s="2" t="s">
        <v>64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52</v>
      </c>
      <c r="AS8" s="2" t="s">
        <v>52</v>
      </c>
      <c r="AT8" s="3"/>
      <c r="AU8" s="2" t="s">
        <v>80</v>
      </c>
      <c r="AV8" s="3">
        <v>120</v>
      </c>
    </row>
    <row r="9" spans="1:48" ht="27" customHeight="1" x14ac:dyDescent="0.3">
      <c r="A9" s="8" t="s">
        <v>81</v>
      </c>
      <c r="B9" s="8" t="s">
        <v>82</v>
      </c>
      <c r="C9" s="8" t="s">
        <v>83</v>
      </c>
      <c r="D9" s="9">
        <v>3</v>
      </c>
      <c r="E9" s="11"/>
      <c r="F9" s="11"/>
      <c r="G9" s="11"/>
      <c r="H9" s="11"/>
      <c r="I9" s="11"/>
      <c r="J9" s="11"/>
      <c r="K9" s="11"/>
      <c r="L9" s="11"/>
      <c r="M9" s="8" t="s">
        <v>52</v>
      </c>
      <c r="N9" s="2" t="s">
        <v>84</v>
      </c>
      <c r="O9" s="2" t="s">
        <v>52</v>
      </c>
      <c r="P9" s="2" t="s">
        <v>52</v>
      </c>
      <c r="Q9" s="2" t="s">
        <v>57</v>
      </c>
      <c r="R9" s="2" t="s">
        <v>64</v>
      </c>
      <c r="S9" s="2" t="s">
        <v>64</v>
      </c>
      <c r="T9" s="2" t="s">
        <v>63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52</v>
      </c>
      <c r="AS9" s="2" t="s">
        <v>52</v>
      </c>
      <c r="AT9" s="3"/>
      <c r="AU9" s="2" t="s">
        <v>85</v>
      </c>
      <c r="AV9" s="3">
        <v>119</v>
      </c>
    </row>
    <row r="10" spans="1:48" ht="27" customHeight="1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48" ht="27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48" ht="27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48" ht="27" customHeight="1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48" ht="27" customHeight="1" x14ac:dyDescent="0.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48" ht="27" customHeigh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48" ht="27" customHeight="1" x14ac:dyDescent="0.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48" ht="27" customHeight="1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48" ht="27" customHeight="1" x14ac:dyDescent="0.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48" ht="27" customHeight="1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48" ht="27" customHeight="1" x14ac:dyDescent="0.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48" ht="27" customHeight="1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48" ht="27" customHeight="1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48" ht="27" customHeight="1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48" ht="27" customHeight="1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48" ht="27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48" ht="27" customHeight="1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48" ht="27" customHeight="1" x14ac:dyDescent="0.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48" ht="27" customHeight="1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48" ht="27" customHeight="1" x14ac:dyDescent="0.3">
      <c r="A29" s="8" t="s">
        <v>86</v>
      </c>
      <c r="B29" s="9"/>
      <c r="C29" s="9"/>
      <c r="D29" s="9"/>
      <c r="E29" s="9"/>
      <c r="F29" s="11"/>
      <c r="G29" s="9"/>
      <c r="H29" s="11"/>
      <c r="I29" s="9"/>
      <c r="J29" s="11"/>
      <c r="K29" s="9"/>
      <c r="L29" s="11"/>
      <c r="M29" s="9"/>
      <c r="N29" t="s">
        <v>87</v>
      </c>
    </row>
    <row r="30" spans="1:48" ht="27" customHeight="1" x14ac:dyDescent="0.3">
      <c r="A30" s="8" t="s">
        <v>88</v>
      </c>
      <c r="B30" s="8" t="s">
        <v>52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3"/>
      <c r="O30" s="3"/>
      <c r="P30" s="3"/>
      <c r="Q30" s="2" t="s">
        <v>89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1:48" ht="27" customHeight="1" x14ac:dyDescent="0.3">
      <c r="A31" s="8" t="s">
        <v>90</v>
      </c>
      <c r="B31" s="8" t="s">
        <v>91</v>
      </c>
      <c r="C31" s="8" t="s">
        <v>60</v>
      </c>
      <c r="D31" s="9">
        <v>26</v>
      </c>
      <c r="E31" s="11"/>
      <c r="F31" s="11"/>
      <c r="G31" s="11"/>
      <c r="H31" s="11"/>
      <c r="I31" s="11"/>
      <c r="J31" s="11"/>
      <c r="K31" s="11"/>
      <c r="L31" s="11"/>
      <c r="M31" s="8" t="s">
        <v>92</v>
      </c>
      <c r="N31" s="2" t="s">
        <v>93</v>
      </c>
      <c r="O31" s="2" t="s">
        <v>52</v>
      </c>
      <c r="P31" s="2" t="s">
        <v>52</v>
      </c>
      <c r="Q31" s="2" t="s">
        <v>89</v>
      </c>
      <c r="R31" s="2" t="s">
        <v>63</v>
      </c>
      <c r="S31" s="2" t="s">
        <v>64</v>
      </c>
      <c r="T31" s="2" t="s">
        <v>64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2" t="s">
        <v>52</v>
      </c>
      <c r="AS31" s="2" t="s">
        <v>52</v>
      </c>
      <c r="AT31" s="3"/>
      <c r="AU31" s="2" t="s">
        <v>94</v>
      </c>
      <c r="AV31" s="3">
        <v>10</v>
      </c>
    </row>
    <row r="32" spans="1:48" ht="27" customHeight="1" x14ac:dyDescent="0.3">
      <c r="A32" s="8" t="s">
        <v>95</v>
      </c>
      <c r="B32" s="8" t="s">
        <v>91</v>
      </c>
      <c r="C32" s="8" t="s">
        <v>60</v>
      </c>
      <c r="D32" s="9">
        <v>7</v>
      </c>
      <c r="E32" s="11"/>
      <c r="F32" s="11"/>
      <c r="G32" s="11"/>
      <c r="H32" s="11"/>
      <c r="I32" s="11"/>
      <c r="J32" s="11"/>
      <c r="K32" s="11"/>
      <c r="L32" s="11"/>
      <c r="M32" s="8" t="s">
        <v>96</v>
      </c>
      <c r="N32" s="2" t="s">
        <v>97</v>
      </c>
      <c r="O32" s="2" t="s">
        <v>52</v>
      </c>
      <c r="P32" s="2" t="s">
        <v>52</v>
      </c>
      <c r="Q32" s="2" t="s">
        <v>89</v>
      </c>
      <c r="R32" s="2" t="s">
        <v>63</v>
      </c>
      <c r="S32" s="2" t="s">
        <v>64</v>
      </c>
      <c r="T32" s="2" t="s">
        <v>64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2" t="s">
        <v>52</v>
      </c>
      <c r="AS32" s="2" t="s">
        <v>52</v>
      </c>
      <c r="AT32" s="3"/>
      <c r="AU32" s="2" t="s">
        <v>98</v>
      </c>
      <c r="AV32" s="3">
        <v>11</v>
      </c>
    </row>
    <row r="33" spans="1:48" ht="27" customHeight="1" x14ac:dyDescent="0.3">
      <c r="A33" s="8" t="s">
        <v>99</v>
      </c>
      <c r="B33" s="8" t="s">
        <v>91</v>
      </c>
      <c r="C33" s="8" t="s">
        <v>60</v>
      </c>
      <c r="D33" s="9">
        <v>7</v>
      </c>
      <c r="E33" s="11"/>
      <c r="F33" s="11"/>
      <c r="G33" s="11"/>
      <c r="H33" s="11"/>
      <c r="I33" s="11"/>
      <c r="J33" s="11"/>
      <c r="K33" s="11"/>
      <c r="L33" s="11"/>
      <c r="M33" s="8" t="s">
        <v>100</v>
      </c>
      <c r="N33" s="2" t="s">
        <v>101</v>
      </c>
      <c r="O33" s="2" t="s">
        <v>52</v>
      </c>
      <c r="P33" s="2" t="s">
        <v>52</v>
      </c>
      <c r="Q33" s="2" t="s">
        <v>89</v>
      </c>
      <c r="R33" s="2" t="s">
        <v>63</v>
      </c>
      <c r="S33" s="2" t="s">
        <v>64</v>
      </c>
      <c r="T33" s="2" t="s">
        <v>64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2" t="s">
        <v>52</v>
      </c>
      <c r="AS33" s="2" t="s">
        <v>52</v>
      </c>
      <c r="AT33" s="3"/>
      <c r="AU33" s="2" t="s">
        <v>102</v>
      </c>
      <c r="AV33" s="3">
        <v>12</v>
      </c>
    </row>
    <row r="34" spans="1:48" ht="27" customHeight="1" x14ac:dyDescent="0.3">
      <c r="A34" s="8" t="s">
        <v>103</v>
      </c>
      <c r="B34" s="8" t="s">
        <v>104</v>
      </c>
      <c r="C34" s="8" t="s">
        <v>60</v>
      </c>
      <c r="D34" s="9">
        <v>70.241</v>
      </c>
      <c r="E34" s="11"/>
      <c r="F34" s="11"/>
      <c r="G34" s="11"/>
      <c r="H34" s="11"/>
      <c r="I34" s="11"/>
      <c r="J34" s="11"/>
      <c r="K34" s="11"/>
      <c r="L34" s="11"/>
      <c r="M34" s="8" t="s">
        <v>105</v>
      </c>
      <c r="N34" s="2" t="s">
        <v>106</v>
      </c>
      <c r="O34" s="2" t="s">
        <v>52</v>
      </c>
      <c r="P34" s="2" t="s">
        <v>52</v>
      </c>
      <c r="Q34" s="2" t="s">
        <v>89</v>
      </c>
      <c r="R34" s="2" t="s">
        <v>63</v>
      </c>
      <c r="S34" s="2" t="s">
        <v>64</v>
      </c>
      <c r="T34" s="2" t="s">
        <v>64</v>
      </c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2" t="s">
        <v>52</v>
      </c>
      <c r="AS34" s="2" t="s">
        <v>52</v>
      </c>
      <c r="AT34" s="3"/>
      <c r="AU34" s="2" t="s">
        <v>107</v>
      </c>
      <c r="AV34" s="3">
        <v>121</v>
      </c>
    </row>
    <row r="35" spans="1:48" ht="27" customHeight="1" x14ac:dyDescent="0.3">
      <c r="A35" s="8" t="s">
        <v>108</v>
      </c>
      <c r="B35" s="8" t="s">
        <v>104</v>
      </c>
      <c r="C35" s="8" t="s">
        <v>60</v>
      </c>
      <c r="D35" s="9">
        <v>22.087</v>
      </c>
      <c r="E35" s="11"/>
      <c r="F35" s="11"/>
      <c r="G35" s="11"/>
      <c r="H35" s="11"/>
      <c r="I35" s="11"/>
      <c r="J35" s="11"/>
      <c r="K35" s="11"/>
      <c r="L35" s="11"/>
      <c r="M35" s="8" t="s">
        <v>109</v>
      </c>
      <c r="N35" s="2" t="s">
        <v>110</v>
      </c>
      <c r="O35" s="2" t="s">
        <v>52</v>
      </c>
      <c r="P35" s="2" t="s">
        <v>52</v>
      </c>
      <c r="Q35" s="2" t="s">
        <v>89</v>
      </c>
      <c r="R35" s="2" t="s">
        <v>63</v>
      </c>
      <c r="S35" s="2" t="s">
        <v>64</v>
      </c>
      <c r="T35" s="2" t="s">
        <v>64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2" t="s">
        <v>52</v>
      </c>
      <c r="AS35" s="2" t="s">
        <v>52</v>
      </c>
      <c r="AT35" s="3"/>
      <c r="AU35" s="2" t="s">
        <v>111</v>
      </c>
      <c r="AV35" s="3">
        <v>122</v>
      </c>
    </row>
    <row r="36" spans="1:48" ht="27" customHeight="1" x14ac:dyDescent="0.3">
      <c r="A36" s="8" t="s">
        <v>112</v>
      </c>
      <c r="B36" s="8" t="s">
        <v>104</v>
      </c>
      <c r="C36" s="8" t="s">
        <v>60</v>
      </c>
      <c r="D36" s="9">
        <v>21.138000000000002</v>
      </c>
      <c r="E36" s="11"/>
      <c r="F36" s="11"/>
      <c r="G36" s="11"/>
      <c r="H36" s="11"/>
      <c r="I36" s="11"/>
      <c r="J36" s="11"/>
      <c r="K36" s="11"/>
      <c r="L36" s="11"/>
      <c r="M36" s="8" t="s">
        <v>113</v>
      </c>
      <c r="N36" s="2" t="s">
        <v>114</v>
      </c>
      <c r="O36" s="2" t="s">
        <v>52</v>
      </c>
      <c r="P36" s="2" t="s">
        <v>52</v>
      </c>
      <c r="Q36" s="2" t="s">
        <v>89</v>
      </c>
      <c r="R36" s="2" t="s">
        <v>63</v>
      </c>
      <c r="S36" s="2" t="s">
        <v>64</v>
      </c>
      <c r="T36" s="2" t="s">
        <v>64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2" t="s">
        <v>52</v>
      </c>
      <c r="AS36" s="2" t="s">
        <v>52</v>
      </c>
      <c r="AT36" s="3"/>
      <c r="AU36" s="2" t="s">
        <v>115</v>
      </c>
      <c r="AV36" s="3">
        <v>123</v>
      </c>
    </row>
    <row r="37" spans="1:48" ht="27" customHeight="1" x14ac:dyDescent="0.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48" ht="27" customHeight="1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48" ht="27" customHeight="1" x14ac:dyDescent="0.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48" ht="27" customHeight="1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48" ht="27" customHeight="1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48" ht="27" customHeight="1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48" ht="27" customHeight="1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48" ht="27" customHeight="1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48" ht="27" customHeight="1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48" ht="27" customHeight="1" x14ac:dyDescent="0.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48" ht="27" customHeight="1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48" ht="27" customHeight="1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48" ht="27" customHeight="1" x14ac:dyDescent="0.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48" ht="27" customHeight="1" x14ac:dyDescent="0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48" ht="27" customHeight="1" x14ac:dyDescent="0.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48" ht="27" customHeight="1" x14ac:dyDescent="0.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48" ht="27" customHeight="1" x14ac:dyDescent="0.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48" ht="27" customHeight="1" x14ac:dyDescent="0.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48" ht="27" customHeight="1" x14ac:dyDescent="0.3">
      <c r="A55" s="8" t="s">
        <v>86</v>
      </c>
      <c r="B55" s="9"/>
      <c r="C55" s="9"/>
      <c r="D55" s="9"/>
      <c r="E55" s="9"/>
      <c r="F55" s="11"/>
      <c r="G55" s="9"/>
      <c r="H55" s="11"/>
      <c r="I55" s="9"/>
      <c r="J55" s="11"/>
      <c r="K55" s="9"/>
      <c r="L55" s="11"/>
      <c r="M55" s="9"/>
      <c r="N55" t="s">
        <v>87</v>
      </c>
    </row>
    <row r="56" spans="1:48" ht="27" customHeight="1" x14ac:dyDescent="0.3">
      <c r="A56" s="8" t="s">
        <v>116</v>
      </c>
      <c r="B56" s="8" t="s">
        <v>52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3"/>
      <c r="O56" s="3"/>
      <c r="P56" s="3"/>
      <c r="Q56" s="2" t="s">
        <v>117</v>
      </c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</row>
    <row r="57" spans="1:48" ht="27" customHeight="1" x14ac:dyDescent="0.3">
      <c r="A57" s="8" t="s">
        <v>118</v>
      </c>
      <c r="B57" s="8" t="s">
        <v>119</v>
      </c>
      <c r="C57" s="8" t="s">
        <v>60</v>
      </c>
      <c r="D57" s="9">
        <v>39</v>
      </c>
      <c r="E57" s="11"/>
      <c r="F57" s="11"/>
      <c r="G57" s="11"/>
      <c r="H57" s="11"/>
      <c r="I57" s="11"/>
      <c r="J57" s="11"/>
      <c r="K57" s="11"/>
      <c r="L57" s="11"/>
      <c r="M57" s="8" t="s">
        <v>52</v>
      </c>
      <c r="N57" s="2" t="s">
        <v>120</v>
      </c>
      <c r="O57" s="2" t="s">
        <v>52</v>
      </c>
      <c r="P57" s="2" t="s">
        <v>52</v>
      </c>
      <c r="Q57" s="2" t="s">
        <v>117</v>
      </c>
      <c r="R57" s="2" t="s">
        <v>64</v>
      </c>
      <c r="S57" s="2" t="s">
        <v>64</v>
      </c>
      <c r="T57" s="2" t="s">
        <v>63</v>
      </c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2" t="s">
        <v>52</v>
      </c>
      <c r="AS57" s="2" t="s">
        <v>52</v>
      </c>
      <c r="AT57" s="3"/>
      <c r="AU57" s="2" t="s">
        <v>121</v>
      </c>
      <c r="AV57" s="3">
        <v>17</v>
      </c>
    </row>
    <row r="58" spans="1:48" ht="27" customHeight="1" x14ac:dyDescent="0.3">
      <c r="A58" s="8" t="s">
        <v>122</v>
      </c>
      <c r="B58" s="8" t="s">
        <v>123</v>
      </c>
      <c r="C58" s="8" t="s">
        <v>60</v>
      </c>
      <c r="D58" s="9">
        <v>20</v>
      </c>
      <c r="E58" s="11"/>
      <c r="F58" s="11"/>
      <c r="G58" s="11"/>
      <c r="H58" s="11"/>
      <c r="I58" s="11"/>
      <c r="J58" s="11"/>
      <c r="K58" s="11"/>
      <c r="L58" s="11"/>
      <c r="M58" s="8" t="s">
        <v>52</v>
      </c>
      <c r="N58" s="2" t="s">
        <v>124</v>
      </c>
      <c r="O58" s="2" t="s">
        <v>52</v>
      </c>
      <c r="P58" s="2" t="s">
        <v>52</v>
      </c>
      <c r="Q58" s="2" t="s">
        <v>117</v>
      </c>
      <c r="R58" s="2" t="s">
        <v>64</v>
      </c>
      <c r="S58" s="2" t="s">
        <v>64</v>
      </c>
      <c r="T58" s="2" t="s">
        <v>63</v>
      </c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2" t="s">
        <v>52</v>
      </c>
      <c r="AS58" s="2" t="s">
        <v>52</v>
      </c>
      <c r="AT58" s="3"/>
      <c r="AU58" s="2" t="s">
        <v>125</v>
      </c>
      <c r="AV58" s="3">
        <v>124</v>
      </c>
    </row>
    <row r="59" spans="1:48" ht="27" customHeight="1" x14ac:dyDescent="0.3">
      <c r="A59" s="8" t="s">
        <v>122</v>
      </c>
      <c r="B59" s="8" t="s">
        <v>126</v>
      </c>
      <c r="C59" s="8" t="s">
        <v>83</v>
      </c>
      <c r="D59" s="9">
        <v>1</v>
      </c>
      <c r="E59" s="11"/>
      <c r="F59" s="11"/>
      <c r="G59" s="11"/>
      <c r="H59" s="11"/>
      <c r="I59" s="11"/>
      <c r="J59" s="11"/>
      <c r="K59" s="11"/>
      <c r="L59" s="11"/>
      <c r="M59" s="8" t="s">
        <v>52</v>
      </c>
      <c r="N59" s="2" t="s">
        <v>127</v>
      </c>
      <c r="O59" s="2" t="s">
        <v>52</v>
      </c>
      <c r="P59" s="2" t="s">
        <v>52</v>
      </c>
      <c r="Q59" s="2" t="s">
        <v>117</v>
      </c>
      <c r="R59" s="2" t="s">
        <v>64</v>
      </c>
      <c r="S59" s="2" t="s">
        <v>64</v>
      </c>
      <c r="T59" s="2" t="s">
        <v>63</v>
      </c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2" t="s">
        <v>52</v>
      </c>
      <c r="AS59" s="2" t="s">
        <v>52</v>
      </c>
      <c r="AT59" s="3"/>
      <c r="AU59" s="2" t="s">
        <v>128</v>
      </c>
      <c r="AV59" s="3">
        <v>87</v>
      </c>
    </row>
    <row r="60" spans="1:48" ht="27" customHeight="1" x14ac:dyDescent="0.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48" ht="27" customHeight="1" x14ac:dyDescent="0.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48" ht="27" customHeight="1" x14ac:dyDescent="0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48" ht="27" customHeight="1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48" ht="27" customHeight="1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3" ht="27" customHeight="1" x14ac:dyDescent="0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ht="27" customHeight="1" x14ac:dyDescent="0.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ht="27" customHeight="1" x14ac:dyDescent="0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ht="27" customHeight="1" x14ac:dyDescent="0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ht="27" customHeight="1" x14ac:dyDescent="0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ht="27" customHeight="1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ht="27" customHeight="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ht="27" customHeight="1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ht="27" customHeight="1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 ht="27" customHeight="1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ht="27" customHeight="1" x14ac:dyDescent="0.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ht="27" customHeight="1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 ht="27" customHeight="1" x14ac:dyDescent="0.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 ht="27" customHeight="1" x14ac:dyDescent="0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 ht="27" customHeight="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 ht="27" customHeight="1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48" ht="27" customHeight="1" x14ac:dyDescent="0.3">
      <c r="A81" s="8" t="s">
        <v>86</v>
      </c>
      <c r="B81" s="9"/>
      <c r="C81" s="9"/>
      <c r="D81" s="9"/>
      <c r="E81" s="9"/>
      <c r="F81" s="11"/>
      <c r="G81" s="9"/>
      <c r="H81" s="11"/>
      <c r="I81" s="9"/>
      <c r="J81" s="11"/>
      <c r="K81" s="9"/>
      <c r="L81" s="11"/>
      <c r="M81" s="9"/>
      <c r="N81" t="s">
        <v>87</v>
      </c>
    </row>
    <row r="82" spans="1:48" ht="27" customHeight="1" x14ac:dyDescent="0.3">
      <c r="A82" s="8" t="s">
        <v>129</v>
      </c>
      <c r="B82" s="8" t="s">
        <v>52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3"/>
      <c r="O82" s="3"/>
      <c r="P82" s="3"/>
      <c r="Q82" s="2" t="s">
        <v>130</v>
      </c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</row>
    <row r="83" spans="1:48" ht="27" customHeight="1" x14ac:dyDescent="0.3">
      <c r="A83" s="8" t="s">
        <v>131</v>
      </c>
      <c r="B83" s="8" t="s">
        <v>132</v>
      </c>
      <c r="C83" s="8" t="s">
        <v>133</v>
      </c>
      <c r="D83" s="9">
        <v>8</v>
      </c>
      <c r="E83" s="11"/>
      <c r="F83" s="11"/>
      <c r="G83" s="11"/>
      <c r="H83" s="11"/>
      <c r="I83" s="11"/>
      <c r="J83" s="11"/>
      <c r="K83" s="11"/>
      <c r="L83" s="11"/>
      <c r="M83" s="8" t="s">
        <v>134</v>
      </c>
      <c r="N83" s="2" t="s">
        <v>135</v>
      </c>
      <c r="O83" s="2" t="s">
        <v>52</v>
      </c>
      <c r="P83" s="2" t="s">
        <v>52</v>
      </c>
      <c r="Q83" s="2" t="s">
        <v>130</v>
      </c>
      <c r="R83" s="2" t="s">
        <v>63</v>
      </c>
      <c r="S83" s="2" t="s">
        <v>64</v>
      </c>
      <c r="T83" s="2" t="s">
        <v>64</v>
      </c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2" t="s">
        <v>52</v>
      </c>
      <c r="AS83" s="2" t="s">
        <v>52</v>
      </c>
      <c r="AT83" s="3"/>
      <c r="AU83" s="2" t="s">
        <v>136</v>
      </c>
      <c r="AV83" s="3">
        <v>26</v>
      </c>
    </row>
    <row r="84" spans="1:48" ht="27" customHeight="1" x14ac:dyDescent="0.3">
      <c r="A84" s="8" t="s">
        <v>137</v>
      </c>
      <c r="B84" s="8" t="s">
        <v>138</v>
      </c>
      <c r="C84" s="8" t="s">
        <v>133</v>
      </c>
      <c r="D84" s="9">
        <v>49</v>
      </c>
      <c r="E84" s="11"/>
      <c r="F84" s="11"/>
      <c r="G84" s="11"/>
      <c r="H84" s="11"/>
      <c r="I84" s="11"/>
      <c r="J84" s="11"/>
      <c r="K84" s="11"/>
      <c r="L84" s="11"/>
      <c r="M84" s="8" t="s">
        <v>139</v>
      </c>
      <c r="N84" s="2" t="s">
        <v>140</v>
      </c>
      <c r="O84" s="2" t="s">
        <v>52</v>
      </c>
      <c r="P84" s="2" t="s">
        <v>52</v>
      </c>
      <c r="Q84" s="2" t="s">
        <v>130</v>
      </c>
      <c r="R84" s="2" t="s">
        <v>63</v>
      </c>
      <c r="S84" s="2" t="s">
        <v>64</v>
      </c>
      <c r="T84" s="2" t="s">
        <v>64</v>
      </c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2" t="s">
        <v>52</v>
      </c>
      <c r="AS84" s="2" t="s">
        <v>52</v>
      </c>
      <c r="AT84" s="3"/>
      <c r="AU84" s="2" t="s">
        <v>141</v>
      </c>
      <c r="AV84" s="3">
        <v>27</v>
      </c>
    </row>
    <row r="85" spans="1:48" ht="27" customHeight="1" x14ac:dyDescent="0.3">
      <c r="A85" s="8" t="s">
        <v>142</v>
      </c>
      <c r="B85" s="8" t="s">
        <v>143</v>
      </c>
      <c r="C85" s="8" t="s">
        <v>144</v>
      </c>
      <c r="D85" s="9">
        <v>2</v>
      </c>
      <c r="E85" s="11"/>
      <c r="F85" s="11"/>
      <c r="G85" s="11"/>
      <c r="H85" s="11"/>
      <c r="I85" s="11"/>
      <c r="J85" s="11"/>
      <c r="K85" s="11"/>
      <c r="L85" s="11"/>
      <c r="M85" s="8" t="s">
        <v>145</v>
      </c>
      <c r="N85" s="2" t="s">
        <v>146</v>
      </c>
      <c r="O85" s="2" t="s">
        <v>52</v>
      </c>
      <c r="P85" s="2" t="s">
        <v>52</v>
      </c>
      <c r="Q85" s="2" t="s">
        <v>130</v>
      </c>
      <c r="R85" s="2" t="s">
        <v>63</v>
      </c>
      <c r="S85" s="2" t="s">
        <v>64</v>
      </c>
      <c r="T85" s="2" t="s">
        <v>64</v>
      </c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2" t="s">
        <v>52</v>
      </c>
      <c r="AS85" s="2" t="s">
        <v>52</v>
      </c>
      <c r="AT85" s="3"/>
      <c r="AU85" s="2" t="s">
        <v>147</v>
      </c>
      <c r="AV85" s="3">
        <v>90</v>
      </c>
    </row>
    <row r="86" spans="1:48" ht="27" customHeight="1" x14ac:dyDescent="0.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48" ht="27" customHeight="1" x14ac:dyDescent="0.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48" ht="27" customHeight="1" x14ac:dyDescent="0.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48" ht="27" customHeight="1" x14ac:dyDescent="0.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48" ht="27" customHeight="1" x14ac:dyDescent="0.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48" ht="27" customHeight="1" x14ac:dyDescent="0.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48" ht="27" customHeight="1" x14ac:dyDescent="0.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48" ht="27" customHeight="1" x14ac:dyDescent="0.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48" ht="27" customHeight="1" x14ac:dyDescent="0.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48" ht="27" customHeight="1" x14ac:dyDescent="0.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48" ht="27" customHeight="1" x14ac:dyDescent="0.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48" ht="27" customHeight="1" x14ac:dyDescent="0.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48" ht="27" customHeight="1" x14ac:dyDescent="0.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48" ht="27" customHeight="1" x14ac:dyDescent="0.3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</row>
    <row r="100" spans="1:48" ht="27" customHeight="1" x14ac:dyDescent="0.3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48" ht="27" customHeight="1" x14ac:dyDescent="0.3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</row>
    <row r="102" spans="1:48" ht="27" customHeight="1" x14ac:dyDescent="0.3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</row>
    <row r="103" spans="1:48" ht="27" customHeight="1" x14ac:dyDescent="0.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</row>
    <row r="104" spans="1:48" ht="27" customHeight="1" x14ac:dyDescent="0.3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1:48" ht="27" customHeight="1" x14ac:dyDescent="0.3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48" ht="27" customHeight="1" x14ac:dyDescent="0.3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</row>
    <row r="107" spans="1:48" ht="27" customHeight="1" x14ac:dyDescent="0.3">
      <c r="A107" s="8" t="s">
        <v>86</v>
      </c>
      <c r="B107" s="9"/>
      <c r="C107" s="9"/>
      <c r="D107" s="9"/>
      <c r="E107" s="9"/>
      <c r="F107" s="11"/>
      <c r="G107" s="9"/>
      <c r="H107" s="11"/>
      <c r="I107" s="9"/>
      <c r="J107" s="11"/>
      <c r="K107" s="9"/>
      <c r="L107" s="11"/>
      <c r="M107" s="9"/>
      <c r="N107" t="s">
        <v>87</v>
      </c>
    </row>
    <row r="108" spans="1:48" ht="27" customHeight="1" x14ac:dyDescent="0.3">
      <c r="A108" s="8" t="s">
        <v>148</v>
      </c>
      <c r="B108" s="8" t="s">
        <v>52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3"/>
      <c r="O108" s="3"/>
      <c r="P108" s="3"/>
      <c r="Q108" s="2" t="s">
        <v>149</v>
      </c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</row>
    <row r="109" spans="1:48" ht="27" customHeight="1" x14ac:dyDescent="0.3">
      <c r="A109" s="8" t="s">
        <v>150</v>
      </c>
      <c r="B109" s="8" t="s">
        <v>151</v>
      </c>
      <c r="C109" s="8" t="s">
        <v>60</v>
      </c>
      <c r="D109" s="9">
        <v>0.629</v>
      </c>
      <c r="E109" s="11"/>
      <c r="F109" s="11"/>
      <c r="G109" s="11"/>
      <c r="H109" s="11"/>
      <c r="I109" s="11"/>
      <c r="J109" s="11"/>
      <c r="K109" s="11"/>
      <c r="L109" s="11"/>
      <c r="M109" s="8" t="s">
        <v>152</v>
      </c>
      <c r="N109" s="2" t="s">
        <v>153</v>
      </c>
      <c r="O109" s="2" t="s">
        <v>52</v>
      </c>
      <c r="P109" s="2" t="s">
        <v>52</v>
      </c>
      <c r="Q109" s="2" t="s">
        <v>149</v>
      </c>
      <c r="R109" s="2" t="s">
        <v>64</v>
      </c>
      <c r="S109" s="2" t="s">
        <v>64</v>
      </c>
      <c r="T109" s="2" t="s">
        <v>63</v>
      </c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2" t="s">
        <v>52</v>
      </c>
      <c r="AS109" s="2" t="s">
        <v>52</v>
      </c>
      <c r="AT109" s="3"/>
      <c r="AU109" s="2" t="s">
        <v>154</v>
      </c>
      <c r="AV109" s="3">
        <v>125</v>
      </c>
    </row>
    <row r="110" spans="1:48" ht="27" customHeight="1" x14ac:dyDescent="0.3">
      <c r="A110" s="8" t="s">
        <v>81</v>
      </c>
      <c r="B110" s="8" t="s">
        <v>82</v>
      </c>
      <c r="C110" s="8" t="s">
        <v>83</v>
      </c>
      <c r="D110" s="9">
        <v>9</v>
      </c>
      <c r="E110" s="11"/>
      <c r="F110" s="11"/>
      <c r="G110" s="11"/>
      <c r="H110" s="11"/>
      <c r="I110" s="11"/>
      <c r="J110" s="11"/>
      <c r="K110" s="11"/>
      <c r="L110" s="11"/>
      <c r="M110" s="8" t="s">
        <v>52</v>
      </c>
      <c r="N110" s="2" t="s">
        <v>84</v>
      </c>
      <c r="O110" s="2" t="s">
        <v>52</v>
      </c>
      <c r="P110" s="2" t="s">
        <v>52</v>
      </c>
      <c r="Q110" s="2" t="s">
        <v>149</v>
      </c>
      <c r="R110" s="2" t="s">
        <v>64</v>
      </c>
      <c r="S110" s="2" t="s">
        <v>64</v>
      </c>
      <c r="T110" s="2" t="s">
        <v>63</v>
      </c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2" t="s">
        <v>52</v>
      </c>
      <c r="AS110" s="2" t="s">
        <v>52</v>
      </c>
      <c r="AT110" s="3"/>
      <c r="AU110" s="2" t="s">
        <v>155</v>
      </c>
      <c r="AV110" s="3">
        <v>33</v>
      </c>
    </row>
    <row r="111" spans="1:48" ht="27" customHeight="1" x14ac:dyDescent="0.3">
      <c r="A111" s="8" t="s">
        <v>156</v>
      </c>
      <c r="B111" s="8" t="s">
        <v>157</v>
      </c>
      <c r="C111" s="8" t="s">
        <v>83</v>
      </c>
      <c r="D111" s="9">
        <v>3</v>
      </c>
      <c r="E111" s="11"/>
      <c r="F111" s="11"/>
      <c r="G111" s="11"/>
      <c r="H111" s="11"/>
      <c r="I111" s="11"/>
      <c r="J111" s="11"/>
      <c r="K111" s="11"/>
      <c r="L111" s="11"/>
      <c r="M111" s="8" t="s">
        <v>52</v>
      </c>
      <c r="N111" s="2" t="s">
        <v>158</v>
      </c>
      <c r="O111" s="2" t="s">
        <v>52</v>
      </c>
      <c r="P111" s="2" t="s">
        <v>52</v>
      </c>
      <c r="Q111" s="2" t="s">
        <v>149</v>
      </c>
      <c r="R111" s="2" t="s">
        <v>64</v>
      </c>
      <c r="S111" s="2" t="s">
        <v>64</v>
      </c>
      <c r="T111" s="2" t="s">
        <v>63</v>
      </c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2" t="s">
        <v>52</v>
      </c>
      <c r="AS111" s="2" t="s">
        <v>52</v>
      </c>
      <c r="AT111" s="3"/>
      <c r="AU111" s="2" t="s">
        <v>159</v>
      </c>
      <c r="AV111" s="3">
        <v>34</v>
      </c>
    </row>
    <row r="112" spans="1:48" ht="27" customHeight="1" x14ac:dyDescent="0.3">
      <c r="A112" s="8" t="s">
        <v>160</v>
      </c>
      <c r="B112" s="8" t="s">
        <v>161</v>
      </c>
      <c r="C112" s="8" t="s">
        <v>162</v>
      </c>
      <c r="D112" s="9">
        <v>3</v>
      </c>
      <c r="E112" s="11"/>
      <c r="F112" s="11"/>
      <c r="G112" s="11"/>
      <c r="H112" s="11"/>
      <c r="I112" s="11"/>
      <c r="J112" s="11"/>
      <c r="K112" s="11"/>
      <c r="L112" s="11"/>
      <c r="M112" s="8" t="s">
        <v>52</v>
      </c>
      <c r="N112" s="2" t="s">
        <v>163</v>
      </c>
      <c r="O112" s="2" t="s">
        <v>52</v>
      </c>
      <c r="P112" s="2" t="s">
        <v>52</v>
      </c>
      <c r="Q112" s="2" t="s">
        <v>149</v>
      </c>
      <c r="R112" s="2" t="s">
        <v>64</v>
      </c>
      <c r="S112" s="2" t="s">
        <v>64</v>
      </c>
      <c r="T112" s="2" t="s">
        <v>63</v>
      </c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2" t="s">
        <v>52</v>
      </c>
      <c r="AS112" s="2" t="s">
        <v>52</v>
      </c>
      <c r="AT112" s="3"/>
      <c r="AU112" s="2" t="s">
        <v>164</v>
      </c>
      <c r="AV112" s="3">
        <v>35</v>
      </c>
    </row>
    <row r="113" spans="1:48" ht="27" customHeight="1" x14ac:dyDescent="0.3">
      <c r="A113" s="8" t="s">
        <v>165</v>
      </c>
      <c r="B113" s="8" t="s">
        <v>166</v>
      </c>
      <c r="C113" s="8" t="s">
        <v>133</v>
      </c>
      <c r="D113" s="9">
        <v>9</v>
      </c>
      <c r="E113" s="11"/>
      <c r="F113" s="11"/>
      <c r="G113" s="11"/>
      <c r="H113" s="11"/>
      <c r="I113" s="11"/>
      <c r="J113" s="11"/>
      <c r="K113" s="11"/>
      <c r="L113" s="11"/>
      <c r="M113" s="8" t="s">
        <v>167</v>
      </c>
      <c r="N113" s="2" t="s">
        <v>168</v>
      </c>
      <c r="O113" s="2" t="s">
        <v>52</v>
      </c>
      <c r="P113" s="2" t="s">
        <v>52</v>
      </c>
      <c r="Q113" s="2" t="s">
        <v>149</v>
      </c>
      <c r="R113" s="2" t="s">
        <v>63</v>
      </c>
      <c r="S113" s="2" t="s">
        <v>64</v>
      </c>
      <c r="T113" s="2" t="s">
        <v>64</v>
      </c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2" t="s">
        <v>52</v>
      </c>
      <c r="AS113" s="2" t="s">
        <v>52</v>
      </c>
      <c r="AT113" s="3"/>
      <c r="AU113" s="2" t="s">
        <v>169</v>
      </c>
      <c r="AV113" s="3">
        <v>36</v>
      </c>
    </row>
    <row r="114" spans="1:48" ht="27" customHeight="1" x14ac:dyDescent="0.3">
      <c r="A114" s="8" t="s">
        <v>170</v>
      </c>
      <c r="B114" s="8" t="s">
        <v>171</v>
      </c>
      <c r="C114" s="8" t="s">
        <v>172</v>
      </c>
      <c r="D114" s="9">
        <v>1</v>
      </c>
      <c r="E114" s="11"/>
      <c r="F114" s="11"/>
      <c r="G114" s="11"/>
      <c r="H114" s="11"/>
      <c r="I114" s="11"/>
      <c r="J114" s="11"/>
      <c r="K114" s="11"/>
      <c r="L114" s="11"/>
      <c r="M114" s="8" t="s">
        <v>173</v>
      </c>
      <c r="N114" s="2" t="s">
        <v>174</v>
      </c>
      <c r="O114" s="2" t="s">
        <v>52</v>
      </c>
      <c r="P114" s="2" t="s">
        <v>52</v>
      </c>
      <c r="Q114" s="2" t="s">
        <v>149</v>
      </c>
      <c r="R114" s="2" t="s">
        <v>63</v>
      </c>
      <c r="S114" s="2" t="s">
        <v>64</v>
      </c>
      <c r="T114" s="2" t="s">
        <v>64</v>
      </c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2" t="s">
        <v>52</v>
      </c>
      <c r="AS114" s="2" t="s">
        <v>52</v>
      </c>
      <c r="AT114" s="3"/>
      <c r="AU114" s="2" t="s">
        <v>175</v>
      </c>
      <c r="AV114" s="3">
        <v>37</v>
      </c>
    </row>
    <row r="115" spans="1:48" ht="27" customHeight="1" x14ac:dyDescent="0.3">
      <c r="A115" s="8" t="s">
        <v>176</v>
      </c>
      <c r="B115" s="8" t="s">
        <v>171</v>
      </c>
      <c r="C115" s="8" t="s">
        <v>172</v>
      </c>
      <c r="D115" s="9">
        <v>1</v>
      </c>
      <c r="E115" s="11"/>
      <c r="F115" s="11"/>
      <c r="G115" s="11"/>
      <c r="H115" s="11"/>
      <c r="I115" s="11"/>
      <c r="J115" s="11"/>
      <c r="K115" s="11"/>
      <c r="L115" s="11"/>
      <c r="M115" s="8" t="s">
        <v>177</v>
      </c>
      <c r="N115" s="2" t="s">
        <v>178</v>
      </c>
      <c r="O115" s="2" t="s">
        <v>52</v>
      </c>
      <c r="P115" s="2" t="s">
        <v>52</v>
      </c>
      <c r="Q115" s="2" t="s">
        <v>149</v>
      </c>
      <c r="R115" s="2" t="s">
        <v>63</v>
      </c>
      <c r="S115" s="2" t="s">
        <v>64</v>
      </c>
      <c r="T115" s="2" t="s">
        <v>64</v>
      </c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2" t="s">
        <v>52</v>
      </c>
      <c r="AS115" s="2" t="s">
        <v>52</v>
      </c>
      <c r="AT115" s="3"/>
      <c r="AU115" s="2" t="s">
        <v>179</v>
      </c>
      <c r="AV115" s="3">
        <v>38</v>
      </c>
    </row>
    <row r="116" spans="1:48" ht="27" customHeight="1" x14ac:dyDescent="0.3">
      <c r="A116" s="8" t="s">
        <v>180</v>
      </c>
      <c r="B116" s="8" t="s">
        <v>181</v>
      </c>
      <c r="C116" s="8" t="s">
        <v>172</v>
      </c>
      <c r="D116" s="9">
        <v>1</v>
      </c>
      <c r="E116" s="11"/>
      <c r="F116" s="11"/>
      <c r="G116" s="11"/>
      <c r="H116" s="11"/>
      <c r="I116" s="11"/>
      <c r="J116" s="11"/>
      <c r="K116" s="11"/>
      <c r="L116" s="11"/>
      <c r="M116" s="8" t="s">
        <v>182</v>
      </c>
      <c r="N116" s="2" t="s">
        <v>183</v>
      </c>
      <c r="O116" s="2" t="s">
        <v>52</v>
      </c>
      <c r="P116" s="2" t="s">
        <v>52</v>
      </c>
      <c r="Q116" s="2" t="s">
        <v>149</v>
      </c>
      <c r="R116" s="2" t="s">
        <v>63</v>
      </c>
      <c r="S116" s="2" t="s">
        <v>64</v>
      </c>
      <c r="T116" s="2" t="s">
        <v>64</v>
      </c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2" t="s">
        <v>52</v>
      </c>
      <c r="AS116" s="2" t="s">
        <v>52</v>
      </c>
      <c r="AT116" s="3"/>
      <c r="AU116" s="2" t="s">
        <v>184</v>
      </c>
      <c r="AV116" s="3">
        <v>39</v>
      </c>
    </row>
    <row r="117" spans="1:48" ht="27" customHeight="1" x14ac:dyDescent="0.3">
      <c r="A117" s="8" t="s">
        <v>185</v>
      </c>
      <c r="B117" s="8" t="s">
        <v>186</v>
      </c>
      <c r="C117" s="8" t="s">
        <v>144</v>
      </c>
      <c r="D117" s="9">
        <v>3</v>
      </c>
      <c r="E117" s="11"/>
      <c r="F117" s="11"/>
      <c r="G117" s="11"/>
      <c r="H117" s="11"/>
      <c r="I117" s="11"/>
      <c r="J117" s="11"/>
      <c r="K117" s="11"/>
      <c r="L117" s="11"/>
      <c r="M117" s="8" t="s">
        <v>187</v>
      </c>
      <c r="N117" s="2" t="s">
        <v>188</v>
      </c>
      <c r="O117" s="2" t="s">
        <v>52</v>
      </c>
      <c r="P117" s="2" t="s">
        <v>52</v>
      </c>
      <c r="Q117" s="2" t="s">
        <v>149</v>
      </c>
      <c r="R117" s="2" t="s">
        <v>63</v>
      </c>
      <c r="S117" s="2" t="s">
        <v>64</v>
      </c>
      <c r="T117" s="2" t="s">
        <v>64</v>
      </c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2" t="s">
        <v>52</v>
      </c>
      <c r="AS117" s="2" t="s">
        <v>52</v>
      </c>
      <c r="AT117" s="3"/>
      <c r="AU117" s="2" t="s">
        <v>189</v>
      </c>
      <c r="AV117" s="3">
        <v>40</v>
      </c>
    </row>
    <row r="118" spans="1:48" ht="27" customHeight="1" x14ac:dyDescent="0.3">
      <c r="A118" s="8" t="s">
        <v>190</v>
      </c>
      <c r="B118" s="8" t="s">
        <v>191</v>
      </c>
      <c r="C118" s="8" t="s">
        <v>60</v>
      </c>
      <c r="D118" s="9">
        <v>4.8600000000000003</v>
      </c>
      <c r="E118" s="11"/>
      <c r="F118" s="11"/>
      <c r="G118" s="11"/>
      <c r="H118" s="11"/>
      <c r="I118" s="11"/>
      <c r="J118" s="11"/>
      <c r="K118" s="11"/>
      <c r="L118" s="11"/>
      <c r="M118" s="8" t="s">
        <v>192</v>
      </c>
      <c r="N118" s="2" t="s">
        <v>193</v>
      </c>
      <c r="O118" s="2" t="s">
        <v>52</v>
      </c>
      <c r="P118" s="2" t="s">
        <v>52</v>
      </c>
      <c r="Q118" s="2" t="s">
        <v>149</v>
      </c>
      <c r="R118" s="2" t="s">
        <v>63</v>
      </c>
      <c r="S118" s="2" t="s">
        <v>64</v>
      </c>
      <c r="T118" s="2" t="s">
        <v>64</v>
      </c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2" t="s">
        <v>52</v>
      </c>
      <c r="AS118" s="2" t="s">
        <v>52</v>
      </c>
      <c r="AT118" s="3"/>
      <c r="AU118" s="2" t="s">
        <v>194</v>
      </c>
      <c r="AV118" s="3">
        <v>42</v>
      </c>
    </row>
    <row r="119" spans="1:48" ht="27" customHeight="1" x14ac:dyDescent="0.3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</row>
    <row r="120" spans="1:48" ht="27" customHeight="1" x14ac:dyDescent="0.3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</row>
    <row r="121" spans="1:48" ht="27" customHeight="1" x14ac:dyDescent="0.3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1:48" ht="27" customHeight="1" x14ac:dyDescent="0.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</row>
    <row r="123" spans="1:48" ht="27" customHeight="1" x14ac:dyDescent="0.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48" ht="27" customHeight="1" x14ac:dyDescent="0.3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1:48" ht="27" customHeight="1" x14ac:dyDescent="0.3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</row>
    <row r="126" spans="1:48" ht="27" customHeight="1" x14ac:dyDescent="0.3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</row>
    <row r="127" spans="1:48" ht="27" customHeight="1" x14ac:dyDescent="0.3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48" ht="27" customHeight="1" x14ac:dyDescent="0.3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</row>
    <row r="129" spans="1:48" ht="27" customHeight="1" x14ac:dyDescent="0.3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</row>
    <row r="130" spans="1:48" ht="27" customHeight="1" x14ac:dyDescent="0.3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</row>
    <row r="131" spans="1:48" ht="27" customHeight="1" x14ac:dyDescent="0.3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</row>
    <row r="132" spans="1:48" ht="27" customHeight="1" x14ac:dyDescent="0.3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</row>
    <row r="133" spans="1:48" ht="27" customHeight="1" x14ac:dyDescent="0.3">
      <c r="A133" s="8" t="s">
        <v>86</v>
      </c>
      <c r="B133" s="9"/>
      <c r="C133" s="9"/>
      <c r="D133" s="9"/>
      <c r="E133" s="9"/>
      <c r="F133" s="11"/>
      <c r="G133" s="9"/>
      <c r="H133" s="11"/>
      <c r="I133" s="9"/>
      <c r="J133" s="11"/>
      <c r="K133" s="9"/>
      <c r="L133" s="11"/>
      <c r="M133" s="9"/>
      <c r="N133" t="s">
        <v>87</v>
      </c>
    </row>
    <row r="134" spans="1:48" ht="27" customHeight="1" x14ac:dyDescent="0.3">
      <c r="A134" s="8" t="s">
        <v>195</v>
      </c>
      <c r="B134" s="8" t="s">
        <v>52</v>
      </c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3"/>
      <c r="O134" s="3"/>
      <c r="P134" s="3"/>
      <c r="Q134" s="2" t="s">
        <v>196</v>
      </c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</row>
    <row r="135" spans="1:48" ht="27" customHeight="1" x14ac:dyDescent="0.3">
      <c r="A135" s="8" t="s">
        <v>197</v>
      </c>
      <c r="B135" s="8" t="s">
        <v>198</v>
      </c>
      <c r="C135" s="8" t="s">
        <v>60</v>
      </c>
      <c r="D135" s="9">
        <v>1.75</v>
      </c>
      <c r="E135" s="11"/>
      <c r="F135" s="11"/>
      <c r="G135" s="11"/>
      <c r="H135" s="11"/>
      <c r="I135" s="11"/>
      <c r="J135" s="11"/>
      <c r="K135" s="11"/>
      <c r="L135" s="11"/>
      <c r="M135" s="8" t="s">
        <v>199</v>
      </c>
      <c r="N135" s="2" t="s">
        <v>200</v>
      </c>
      <c r="O135" s="2" t="s">
        <v>52</v>
      </c>
      <c r="P135" s="2" t="s">
        <v>52</v>
      </c>
      <c r="Q135" s="2" t="s">
        <v>196</v>
      </c>
      <c r="R135" s="2" t="s">
        <v>63</v>
      </c>
      <c r="S135" s="2" t="s">
        <v>64</v>
      </c>
      <c r="T135" s="2" t="s">
        <v>64</v>
      </c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2" t="s">
        <v>52</v>
      </c>
      <c r="AS135" s="2" t="s">
        <v>52</v>
      </c>
      <c r="AT135" s="3"/>
      <c r="AU135" s="2" t="s">
        <v>201</v>
      </c>
      <c r="AV135" s="3">
        <v>91</v>
      </c>
    </row>
    <row r="136" spans="1:48" ht="27" customHeight="1" x14ac:dyDescent="0.3">
      <c r="A136" s="8" t="s">
        <v>202</v>
      </c>
      <c r="B136" s="8" t="s">
        <v>203</v>
      </c>
      <c r="C136" s="8" t="s">
        <v>60</v>
      </c>
      <c r="D136" s="9">
        <v>1.75</v>
      </c>
      <c r="E136" s="11"/>
      <c r="F136" s="11"/>
      <c r="G136" s="11"/>
      <c r="H136" s="11"/>
      <c r="I136" s="11"/>
      <c r="J136" s="11"/>
      <c r="K136" s="11"/>
      <c r="L136" s="11"/>
      <c r="M136" s="8" t="s">
        <v>204</v>
      </c>
      <c r="N136" s="2" t="s">
        <v>205</v>
      </c>
      <c r="O136" s="2" t="s">
        <v>52</v>
      </c>
      <c r="P136" s="2" t="s">
        <v>52</v>
      </c>
      <c r="Q136" s="2" t="s">
        <v>196</v>
      </c>
      <c r="R136" s="2" t="s">
        <v>63</v>
      </c>
      <c r="S136" s="2" t="s">
        <v>64</v>
      </c>
      <c r="T136" s="2" t="s">
        <v>64</v>
      </c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2" t="s">
        <v>52</v>
      </c>
      <c r="AS136" s="2" t="s">
        <v>52</v>
      </c>
      <c r="AT136" s="3"/>
      <c r="AU136" s="2" t="s">
        <v>206</v>
      </c>
      <c r="AV136" s="3">
        <v>45</v>
      </c>
    </row>
    <row r="137" spans="1:48" ht="27" customHeight="1" x14ac:dyDescent="0.3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</row>
    <row r="138" spans="1:48" ht="27" customHeight="1" x14ac:dyDescent="0.3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1:48" ht="27" customHeight="1" x14ac:dyDescent="0.3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48" ht="27" customHeight="1" x14ac:dyDescent="0.3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</row>
    <row r="141" spans="1:48" ht="27" customHeight="1" x14ac:dyDescent="0.3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1:48" ht="27" customHeight="1" x14ac:dyDescent="0.3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1:48" ht="27" customHeight="1" x14ac:dyDescent="0.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</row>
    <row r="144" spans="1:48" ht="27" customHeight="1" x14ac:dyDescent="0.3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</row>
    <row r="145" spans="1:48" ht="27" customHeight="1" x14ac:dyDescent="0.3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1:48" ht="27" customHeight="1" x14ac:dyDescent="0.3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</row>
    <row r="147" spans="1:48" ht="27" customHeight="1" x14ac:dyDescent="0.3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</row>
    <row r="148" spans="1:48" ht="27" customHeight="1" x14ac:dyDescent="0.3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</row>
    <row r="149" spans="1:48" ht="27" customHeight="1" x14ac:dyDescent="0.3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1:48" ht="27" customHeight="1" x14ac:dyDescent="0.3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48" ht="27" customHeight="1" x14ac:dyDescent="0.3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</row>
    <row r="152" spans="1:48" ht="27" customHeight="1" x14ac:dyDescent="0.3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</row>
    <row r="153" spans="1:48" ht="27" customHeight="1" x14ac:dyDescent="0.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</row>
    <row r="154" spans="1:48" ht="27" customHeight="1" x14ac:dyDescent="0.3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</row>
    <row r="155" spans="1:48" ht="27" customHeight="1" x14ac:dyDescent="0.3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</row>
    <row r="156" spans="1:48" ht="27" customHeight="1" x14ac:dyDescent="0.3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</row>
    <row r="157" spans="1:48" ht="27" customHeight="1" x14ac:dyDescent="0.3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</row>
    <row r="158" spans="1:48" ht="27" customHeight="1" x14ac:dyDescent="0.3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</row>
    <row r="159" spans="1:48" ht="27" customHeight="1" x14ac:dyDescent="0.3">
      <c r="A159" s="8" t="s">
        <v>86</v>
      </c>
      <c r="B159" s="9"/>
      <c r="C159" s="9"/>
      <c r="D159" s="9"/>
      <c r="E159" s="9"/>
      <c r="F159" s="11"/>
      <c r="G159" s="9"/>
      <c r="H159" s="11"/>
      <c r="I159" s="9"/>
      <c r="J159" s="11"/>
      <c r="K159" s="9"/>
      <c r="L159" s="11"/>
      <c r="M159" s="9"/>
      <c r="N159" t="s">
        <v>87</v>
      </c>
    </row>
    <row r="160" spans="1:48" ht="27" customHeight="1" x14ac:dyDescent="0.3">
      <c r="A160" s="8" t="s">
        <v>209</v>
      </c>
      <c r="B160" s="8" t="s">
        <v>52</v>
      </c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3"/>
      <c r="O160" s="3"/>
      <c r="P160" s="3"/>
      <c r="Q160" s="2" t="s">
        <v>210</v>
      </c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</row>
    <row r="161" spans="1:48" ht="27" customHeight="1" x14ac:dyDescent="0.3">
      <c r="A161" s="8" t="s">
        <v>211</v>
      </c>
      <c r="B161" s="8" t="s">
        <v>212</v>
      </c>
      <c r="C161" s="8" t="s">
        <v>60</v>
      </c>
      <c r="D161" s="9">
        <v>39</v>
      </c>
      <c r="E161" s="11"/>
      <c r="F161" s="11"/>
      <c r="G161" s="11"/>
      <c r="H161" s="11"/>
      <c r="I161" s="11"/>
      <c r="J161" s="11"/>
      <c r="K161" s="11"/>
      <c r="L161" s="11"/>
      <c r="M161" s="8" t="s">
        <v>213</v>
      </c>
      <c r="N161" s="2" t="s">
        <v>214</v>
      </c>
      <c r="O161" s="2" t="s">
        <v>52</v>
      </c>
      <c r="P161" s="2" t="s">
        <v>52</v>
      </c>
      <c r="Q161" s="2" t="s">
        <v>210</v>
      </c>
      <c r="R161" s="2" t="s">
        <v>63</v>
      </c>
      <c r="S161" s="2" t="s">
        <v>64</v>
      </c>
      <c r="T161" s="2" t="s">
        <v>64</v>
      </c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2" t="s">
        <v>52</v>
      </c>
      <c r="AS161" s="2" t="s">
        <v>52</v>
      </c>
      <c r="AT161" s="3"/>
      <c r="AU161" s="2" t="s">
        <v>215</v>
      </c>
      <c r="AV161" s="3">
        <v>94</v>
      </c>
    </row>
    <row r="162" spans="1:48" ht="27" customHeight="1" x14ac:dyDescent="0.3">
      <c r="A162" s="8" t="s">
        <v>216</v>
      </c>
      <c r="B162" s="8" t="s">
        <v>217</v>
      </c>
      <c r="C162" s="8" t="s">
        <v>60</v>
      </c>
      <c r="D162" s="9">
        <v>39</v>
      </c>
      <c r="E162" s="11"/>
      <c r="F162" s="11"/>
      <c r="G162" s="11"/>
      <c r="H162" s="11"/>
      <c r="I162" s="11"/>
      <c r="J162" s="11"/>
      <c r="K162" s="11"/>
      <c r="L162" s="11"/>
      <c r="M162" s="8" t="s">
        <v>218</v>
      </c>
      <c r="N162" s="2" t="s">
        <v>219</v>
      </c>
      <c r="O162" s="2" t="s">
        <v>52</v>
      </c>
      <c r="P162" s="2" t="s">
        <v>52</v>
      </c>
      <c r="Q162" s="2" t="s">
        <v>210</v>
      </c>
      <c r="R162" s="2" t="s">
        <v>63</v>
      </c>
      <c r="S162" s="2" t="s">
        <v>64</v>
      </c>
      <c r="T162" s="2" t="s">
        <v>64</v>
      </c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2" t="s">
        <v>52</v>
      </c>
      <c r="AS162" s="2" t="s">
        <v>52</v>
      </c>
      <c r="AT162" s="3"/>
      <c r="AU162" s="2" t="s">
        <v>220</v>
      </c>
      <c r="AV162" s="3">
        <v>95</v>
      </c>
    </row>
    <row r="163" spans="1:48" ht="27" customHeight="1" x14ac:dyDescent="0.3">
      <c r="A163" s="8" t="s">
        <v>221</v>
      </c>
      <c r="B163" s="8" t="s">
        <v>222</v>
      </c>
      <c r="C163" s="8" t="s">
        <v>60</v>
      </c>
      <c r="D163" s="9">
        <v>39</v>
      </c>
      <c r="E163" s="11"/>
      <c r="F163" s="11"/>
      <c r="G163" s="11"/>
      <c r="H163" s="11"/>
      <c r="I163" s="11"/>
      <c r="J163" s="11"/>
      <c r="K163" s="11"/>
      <c r="L163" s="11"/>
      <c r="M163" s="8" t="s">
        <v>223</v>
      </c>
      <c r="N163" s="2" t="s">
        <v>224</v>
      </c>
      <c r="O163" s="2" t="s">
        <v>52</v>
      </c>
      <c r="P163" s="2" t="s">
        <v>52</v>
      </c>
      <c r="Q163" s="2" t="s">
        <v>210</v>
      </c>
      <c r="R163" s="2" t="s">
        <v>63</v>
      </c>
      <c r="S163" s="2" t="s">
        <v>64</v>
      </c>
      <c r="T163" s="2" t="s">
        <v>64</v>
      </c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2" t="s">
        <v>52</v>
      </c>
      <c r="AS163" s="2" t="s">
        <v>52</v>
      </c>
      <c r="AT163" s="3"/>
      <c r="AU163" s="2" t="s">
        <v>225</v>
      </c>
      <c r="AV163" s="3">
        <v>96</v>
      </c>
    </row>
    <row r="164" spans="1:48" ht="27" customHeight="1" x14ac:dyDescent="0.3">
      <c r="A164" s="8" t="s">
        <v>226</v>
      </c>
      <c r="B164" s="8" t="s">
        <v>52</v>
      </c>
      <c r="C164" s="8" t="s">
        <v>60</v>
      </c>
      <c r="D164" s="9">
        <v>86</v>
      </c>
      <c r="E164" s="11"/>
      <c r="F164" s="11"/>
      <c r="G164" s="11"/>
      <c r="H164" s="11"/>
      <c r="I164" s="11"/>
      <c r="J164" s="11"/>
      <c r="K164" s="11"/>
      <c r="L164" s="11"/>
      <c r="M164" s="8" t="s">
        <v>227</v>
      </c>
      <c r="N164" s="2" t="s">
        <v>228</v>
      </c>
      <c r="O164" s="2" t="s">
        <v>52</v>
      </c>
      <c r="P164" s="2" t="s">
        <v>52</v>
      </c>
      <c r="Q164" s="2" t="s">
        <v>210</v>
      </c>
      <c r="R164" s="2" t="s">
        <v>63</v>
      </c>
      <c r="S164" s="2" t="s">
        <v>64</v>
      </c>
      <c r="T164" s="2" t="s">
        <v>64</v>
      </c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2" t="s">
        <v>52</v>
      </c>
      <c r="AS164" s="2" t="s">
        <v>52</v>
      </c>
      <c r="AT164" s="3"/>
      <c r="AU164" s="2" t="s">
        <v>229</v>
      </c>
      <c r="AV164" s="3">
        <v>97</v>
      </c>
    </row>
    <row r="165" spans="1:48" ht="27" customHeight="1" x14ac:dyDescent="0.3">
      <c r="A165" s="8" t="s">
        <v>230</v>
      </c>
      <c r="B165" s="8" t="s">
        <v>231</v>
      </c>
      <c r="C165" s="8" t="s">
        <v>60</v>
      </c>
      <c r="D165" s="9">
        <v>2</v>
      </c>
      <c r="E165" s="11"/>
      <c r="F165" s="11"/>
      <c r="G165" s="11"/>
      <c r="H165" s="11"/>
      <c r="I165" s="11"/>
      <c r="J165" s="11"/>
      <c r="K165" s="11"/>
      <c r="L165" s="11"/>
      <c r="M165" s="8" t="s">
        <v>232</v>
      </c>
      <c r="N165" s="2" t="s">
        <v>233</v>
      </c>
      <c r="O165" s="2" t="s">
        <v>52</v>
      </c>
      <c r="P165" s="2" t="s">
        <v>52</v>
      </c>
      <c r="Q165" s="2" t="s">
        <v>210</v>
      </c>
      <c r="R165" s="2" t="s">
        <v>63</v>
      </c>
      <c r="S165" s="2" t="s">
        <v>64</v>
      </c>
      <c r="T165" s="2" t="s">
        <v>64</v>
      </c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2" t="s">
        <v>52</v>
      </c>
      <c r="AS165" s="2" t="s">
        <v>52</v>
      </c>
      <c r="AT165" s="3"/>
      <c r="AU165" s="2" t="s">
        <v>234</v>
      </c>
      <c r="AV165" s="3">
        <v>98</v>
      </c>
    </row>
    <row r="166" spans="1:48" ht="27" customHeight="1" x14ac:dyDescent="0.3">
      <c r="A166" s="8" t="s">
        <v>235</v>
      </c>
      <c r="B166" s="8" t="s">
        <v>231</v>
      </c>
      <c r="C166" s="8" t="s">
        <v>60</v>
      </c>
      <c r="D166" s="9">
        <v>2</v>
      </c>
      <c r="E166" s="11"/>
      <c r="F166" s="11"/>
      <c r="G166" s="11"/>
      <c r="H166" s="11"/>
      <c r="I166" s="11"/>
      <c r="J166" s="11"/>
      <c r="K166" s="11"/>
      <c r="L166" s="11"/>
      <c r="M166" s="8" t="s">
        <v>236</v>
      </c>
      <c r="N166" s="2" t="s">
        <v>237</v>
      </c>
      <c r="O166" s="2" t="s">
        <v>52</v>
      </c>
      <c r="P166" s="2" t="s">
        <v>52</v>
      </c>
      <c r="Q166" s="2" t="s">
        <v>210</v>
      </c>
      <c r="R166" s="2" t="s">
        <v>63</v>
      </c>
      <c r="S166" s="2" t="s">
        <v>64</v>
      </c>
      <c r="T166" s="2" t="s">
        <v>64</v>
      </c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2" t="s">
        <v>52</v>
      </c>
      <c r="AS166" s="2" t="s">
        <v>52</v>
      </c>
      <c r="AT166" s="3"/>
      <c r="AU166" s="2" t="s">
        <v>238</v>
      </c>
      <c r="AV166" s="3">
        <v>99</v>
      </c>
    </row>
    <row r="167" spans="1:48" ht="27" customHeight="1" x14ac:dyDescent="0.3">
      <c r="A167" s="8" t="s">
        <v>239</v>
      </c>
      <c r="B167" s="8" t="s">
        <v>231</v>
      </c>
      <c r="C167" s="8" t="s">
        <v>60</v>
      </c>
      <c r="D167" s="9">
        <v>1</v>
      </c>
      <c r="E167" s="11"/>
      <c r="F167" s="11"/>
      <c r="G167" s="11"/>
      <c r="H167" s="11"/>
      <c r="I167" s="11"/>
      <c r="J167" s="11"/>
      <c r="K167" s="11"/>
      <c r="L167" s="11"/>
      <c r="M167" s="8" t="s">
        <v>240</v>
      </c>
      <c r="N167" s="2" t="s">
        <v>241</v>
      </c>
      <c r="O167" s="2" t="s">
        <v>52</v>
      </c>
      <c r="P167" s="2" t="s">
        <v>52</v>
      </c>
      <c r="Q167" s="2" t="s">
        <v>210</v>
      </c>
      <c r="R167" s="2" t="s">
        <v>63</v>
      </c>
      <c r="S167" s="2" t="s">
        <v>64</v>
      </c>
      <c r="T167" s="2" t="s">
        <v>64</v>
      </c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2" t="s">
        <v>52</v>
      </c>
      <c r="AS167" s="2" t="s">
        <v>52</v>
      </c>
      <c r="AT167" s="3"/>
      <c r="AU167" s="2" t="s">
        <v>242</v>
      </c>
      <c r="AV167" s="3">
        <v>100</v>
      </c>
    </row>
    <row r="168" spans="1:48" ht="27" customHeight="1" x14ac:dyDescent="0.3">
      <c r="A168" s="8" t="s">
        <v>243</v>
      </c>
      <c r="B168" s="8" t="s">
        <v>231</v>
      </c>
      <c r="C168" s="8" t="s">
        <v>60</v>
      </c>
      <c r="D168" s="9">
        <v>3</v>
      </c>
      <c r="E168" s="11"/>
      <c r="F168" s="11"/>
      <c r="G168" s="11"/>
      <c r="H168" s="11"/>
      <c r="I168" s="11"/>
      <c r="J168" s="11"/>
      <c r="K168" s="11"/>
      <c r="L168" s="11"/>
      <c r="M168" s="8" t="s">
        <v>244</v>
      </c>
      <c r="N168" s="2" t="s">
        <v>245</v>
      </c>
      <c r="O168" s="2" t="s">
        <v>52</v>
      </c>
      <c r="P168" s="2" t="s">
        <v>52</v>
      </c>
      <c r="Q168" s="2" t="s">
        <v>210</v>
      </c>
      <c r="R168" s="2" t="s">
        <v>63</v>
      </c>
      <c r="S168" s="2" t="s">
        <v>64</v>
      </c>
      <c r="T168" s="2" t="s">
        <v>64</v>
      </c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2" t="s">
        <v>52</v>
      </c>
      <c r="AS168" s="2" t="s">
        <v>52</v>
      </c>
      <c r="AT168" s="3"/>
      <c r="AU168" s="2" t="s">
        <v>246</v>
      </c>
      <c r="AV168" s="3">
        <v>101</v>
      </c>
    </row>
    <row r="169" spans="1:48" ht="27" customHeight="1" x14ac:dyDescent="0.3">
      <c r="A169" s="8" t="s">
        <v>251</v>
      </c>
      <c r="B169" s="8" t="s">
        <v>252</v>
      </c>
      <c r="C169" s="8" t="s">
        <v>133</v>
      </c>
      <c r="D169" s="9">
        <v>8</v>
      </c>
      <c r="E169" s="11"/>
      <c r="F169" s="11"/>
      <c r="G169" s="11"/>
      <c r="H169" s="11"/>
      <c r="I169" s="11"/>
      <c r="J169" s="11"/>
      <c r="K169" s="11"/>
      <c r="L169" s="11"/>
      <c r="M169" s="8" t="s">
        <v>253</v>
      </c>
      <c r="N169" s="2" t="s">
        <v>254</v>
      </c>
      <c r="O169" s="2" t="s">
        <v>52</v>
      </c>
      <c r="P169" s="2" t="s">
        <v>52</v>
      </c>
      <c r="Q169" s="2" t="s">
        <v>210</v>
      </c>
      <c r="R169" s="2" t="s">
        <v>63</v>
      </c>
      <c r="S169" s="2" t="s">
        <v>64</v>
      </c>
      <c r="T169" s="2" t="s">
        <v>64</v>
      </c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2" t="s">
        <v>52</v>
      </c>
      <c r="AS169" s="2" t="s">
        <v>52</v>
      </c>
      <c r="AT169" s="3"/>
      <c r="AU169" s="2" t="s">
        <v>255</v>
      </c>
      <c r="AV169" s="3">
        <v>60</v>
      </c>
    </row>
    <row r="170" spans="1:48" ht="27" customHeight="1" x14ac:dyDescent="0.3">
      <c r="A170" s="8" t="s">
        <v>260</v>
      </c>
      <c r="B170" s="8" t="s">
        <v>261</v>
      </c>
      <c r="C170" s="8" t="s">
        <v>133</v>
      </c>
      <c r="D170" s="9">
        <v>7</v>
      </c>
      <c r="E170" s="11"/>
      <c r="F170" s="11"/>
      <c r="G170" s="11"/>
      <c r="H170" s="11"/>
      <c r="I170" s="11"/>
      <c r="J170" s="11"/>
      <c r="K170" s="11"/>
      <c r="L170" s="11"/>
      <c r="M170" s="8" t="s">
        <v>262</v>
      </c>
      <c r="N170" s="2" t="s">
        <v>263</v>
      </c>
      <c r="O170" s="2" t="s">
        <v>52</v>
      </c>
      <c r="P170" s="2" t="s">
        <v>52</v>
      </c>
      <c r="Q170" s="2" t="s">
        <v>210</v>
      </c>
      <c r="R170" s="2" t="s">
        <v>63</v>
      </c>
      <c r="S170" s="2" t="s">
        <v>64</v>
      </c>
      <c r="T170" s="2" t="s">
        <v>64</v>
      </c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2" t="s">
        <v>52</v>
      </c>
      <c r="AS170" s="2" t="s">
        <v>52</v>
      </c>
      <c r="AT170" s="3"/>
      <c r="AU170" s="2" t="s">
        <v>264</v>
      </c>
      <c r="AV170" s="3">
        <v>102</v>
      </c>
    </row>
    <row r="171" spans="1:48" ht="27" customHeight="1" x14ac:dyDescent="0.3">
      <c r="A171" s="8" t="s">
        <v>272</v>
      </c>
      <c r="B171" s="8" t="s">
        <v>273</v>
      </c>
      <c r="C171" s="8" t="s">
        <v>144</v>
      </c>
      <c r="D171" s="9">
        <v>1</v>
      </c>
      <c r="E171" s="11"/>
      <c r="F171" s="11"/>
      <c r="G171" s="11"/>
      <c r="H171" s="11"/>
      <c r="I171" s="11"/>
      <c r="J171" s="11"/>
      <c r="K171" s="11"/>
      <c r="L171" s="11"/>
      <c r="M171" s="8" t="s">
        <v>274</v>
      </c>
      <c r="N171" s="2" t="s">
        <v>275</v>
      </c>
      <c r="O171" s="2" t="s">
        <v>52</v>
      </c>
      <c r="P171" s="2" t="s">
        <v>52</v>
      </c>
      <c r="Q171" s="2" t="s">
        <v>210</v>
      </c>
      <c r="R171" s="2" t="s">
        <v>63</v>
      </c>
      <c r="S171" s="2" t="s">
        <v>64</v>
      </c>
      <c r="T171" s="2" t="s">
        <v>64</v>
      </c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2" t="s">
        <v>52</v>
      </c>
      <c r="AS171" s="2" t="s">
        <v>52</v>
      </c>
      <c r="AT171" s="3"/>
      <c r="AU171" s="2" t="s">
        <v>276</v>
      </c>
      <c r="AV171" s="3">
        <v>65</v>
      </c>
    </row>
    <row r="172" spans="1:48" ht="27" customHeight="1" x14ac:dyDescent="0.3">
      <c r="A172" s="8" t="s">
        <v>290</v>
      </c>
      <c r="B172" s="8" t="s">
        <v>291</v>
      </c>
      <c r="C172" s="8" t="s">
        <v>60</v>
      </c>
      <c r="D172" s="9">
        <v>14</v>
      </c>
      <c r="E172" s="11"/>
      <c r="F172" s="11"/>
      <c r="G172" s="11"/>
      <c r="H172" s="11"/>
      <c r="I172" s="11"/>
      <c r="J172" s="11"/>
      <c r="K172" s="11"/>
      <c r="L172" s="11"/>
      <c r="M172" s="8" t="s">
        <v>292</v>
      </c>
      <c r="N172" s="2" t="s">
        <v>293</v>
      </c>
      <c r="O172" s="2" t="s">
        <v>52</v>
      </c>
      <c r="P172" s="2" t="s">
        <v>52</v>
      </c>
      <c r="Q172" s="2" t="s">
        <v>210</v>
      </c>
      <c r="R172" s="2" t="s">
        <v>63</v>
      </c>
      <c r="S172" s="2" t="s">
        <v>64</v>
      </c>
      <c r="T172" s="2" t="s">
        <v>64</v>
      </c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2" t="s">
        <v>52</v>
      </c>
      <c r="AS172" s="2" t="s">
        <v>52</v>
      </c>
      <c r="AT172" s="3"/>
      <c r="AU172" s="2" t="s">
        <v>294</v>
      </c>
      <c r="AV172" s="3">
        <v>106</v>
      </c>
    </row>
    <row r="173" spans="1:48" ht="27" customHeight="1" x14ac:dyDescent="0.3">
      <c r="A173" s="8" t="s">
        <v>295</v>
      </c>
      <c r="B173" s="8" t="s">
        <v>52</v>
      </c>
      <c r="C173" s="8" t="s">
        <v>60</v>
      </c>
      <c r="D173" s="9">
        <v>3</v>
      </c>
      <c r="E173" s="11"/>
      <c r="F173" s="11"/>
      <c r="G173" s="11"/>
      <c r="H173" s="11"/>
      <c r="I173" s="11"/>
      <c r="J173" s="11"/>
      <c r="K173" s="11"/>
      <c r="L173" s="11"/>
      <c r="M173" s="8" t="s">
        <v>296</v>
      </c>
      <c r="N173" s="2" t="s">
        <v>297</v>
      </c>
      <c r="O173" s="2" t="s">
        <v>52</v>
      </c>
      <c r="P173" s="2" t="s">
        <v>52</v>
      </c>
      <c r="Q173" s="2" t="s">
        <v>210</v>
      </c>
      <c r="R173" s="2" t="s">
        <v>63</v>
      </c>
      <c r="S173" s="2" t="s">
        <v>64</v>
      </c>
      <c r="T173" s="2" t="s">
        <v>64</v>
      </c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2" t="s">
        <v>52</v>
      </c>
      <c r="AS173" s="2" t="s">
        <v>52</v>
      </c>
      <c r="AT173" s="3"/>
      <c r="AU173" s="2" t="s">
        <v>298</v>
      </c>
      <c r="AV173" s="3">
        <v>71</v>
      </c>
    </row>
    <row r="174" spans="1:48" ht="27" customHeight="1" x14ac:dyDescent="0.3">
      <c r="A174" s="8" t="s">
        <v>303</v>
      </c>
      <c r="B174" s="8" t="s">
        <v>304</v>
      </c>
      <c r="C174" s="8" t="s">
        <v>305</v>
      </c>
      <c r="D174" s="9">
        <v>2.2799999999999998</v>
      </c>
      <c r="E174" s="11"/>
      <c r="F174" s="11"/>
      <c r="G174" s="11"/>
      <c r="H174" s="11"/>
      <c r="I174" s="11"/>
      <c r="J174" s="11"/>
      <c r="K174" s="11"/>
      <c r="L174" s="11"/>
      <c r="M174" s="8" t="s">
        <v>52</v>
      </c>
      <c r="N174" s="2" t="s">
        <v>306</v>
      </c>
      <c r="O174" s="2" t="s">
        <v>52</v>
      </c>
      <c r="P174" s="2" t="s">
        <v>52</v>
      </c>
      <c r="Q174" s="2" t="s">
        <v>210</v>
      </c>
      <c r="R174" s="2" t="s">
        <v>64</v>
      </c>
      <c r="S174" s="2" t="s">
        <v>64</v>
      </c>
      <c r="T174" s="2" t="s">
        <v>63</v>
      </c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2" t="s">
        <v>52</v>
      </c>
      <c r="AS174" s="2" t="s">
        <v>52</v>
      </c>
      <c r="AT174" s="3"/>
      <c r="AU174" s="2" t="s">
        <v>307</v>
      </c>
      <c r="AV174" s="3">
        <v>81</v>
      </c>
    </row>
    <row r="175" spans="1:48" ht="27" customHeight="1" x14ac:dyDescent="0.3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</row>
    <row r="176" spans="1:48" ht="27" customHeight="1" x14ac:dyDescent="0.3">
      <c r="A176" s="8" t="s">
        <v>86</v>
      </c>
      <c r="B176" s="9"/>
      <c r="C176" s="9"/>
      <c r="D176" s="9"/>
      <c r="E176" s="9"/>
      <c r="F176" s="11"/>
      <c r="G176" s="9"/>
      <c r="H176" s="11"/>
      <c r="I176" s="9"/>
      <c r="J176" s="11"/>
      <c r="K176" s="9"/>
      <c r="L176" s="11"/>
      <c r="M176" s="9"/>
      <c r="N176" t="s">
        <v>87</v>
      </c>
    </row>
    <row r="177" spans="1:48" ht="27" customHeight="1" x14ac:dyDescent="0.3">
      <c r="A177" s="8" t="s">
        <v>308</v>
      </c>
      <c r="B177" s="8" t="s">
        <v>52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3"/>
      <c r="O177" s="3"/>
      <c r="P177" s="3"/>
      <c r="Q177" s="2" t="s">
        <v>309</v>
      </c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</row>
    <row r="178" spans="1:48" ht="27" customHeight="1" x14ac:dyDescent="0.3">
      <c r="A178" s="8" t="s">
        <v>311</v>
      </c>
      <c r="B178" s="8" t="s">
        <v>52</v>
      </c>
      <c r="C178" s="8" t="s">
        <v>305</v>
      </c>
      <c r="D178" s="9">
        <v>6.0999999999999999E-2</v>
      </c>
      <c r="E178" s="11"/>
      <c r="F178" s="11"/>
      <c r="G178" s="11"/>
      <c r="H178" s="11"/>
      <c r="I178" s="11"/>
      <c r="J178" s="11"/>
      <c r="K178" s="11"/>
      <c r="L178" s="11"/>
      <c r="M178" s="8" t="s">
        <v>52</v>
      </c>
      <c r="N178" s="2" t="s">
        <v>312</v>
      </c>
      <c r="O178" s="2" t="s">
        <v>52</v>
      </c>
      <c r="P178" s="2" t="s">
        <v>52</v>
      </c>
      <c r="Q178" s="2" t="s">
        <v>309</v>
      </c>
      <c r="R178" s="2" t="s">
        <v>64</v>
      </c>
      <c r="S178" s="2" t="s">
        <v>64</v>
      </c>
      <c r="T178" s="2" t="s">
        <v>63</v>
      </c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2" t="s">
        <v>52</v>
      </c>
      <c r="AS178" s="2" t="s">
        <v>52</v>
      </c>
      <c r="AT178" s="3"/>
      <c r="AU178" s="2" t="s">
        <v>313</v>
      </c>
      <c r="AV178" s="3">
        <v>110</v>
      </c>
    </row>
    <row r="179" spans="1:48" ht="27" customHeight="1" x14ac:dyDescent="0.3">
      <c r="A179" s="8" t="s">
        <v>314</v>
      </c>
      <c r="B179" s="8" t="s">
        <v>52</v>
      </c>
      <c r="C179" s="8" t="s">
        <v>305</v>
      </c>
      <c r="D179" s="9">
        <v>9.5000000000000001E-2</v>
      </c>
      <c r="E179" s="11"/>
      <c r="F179" s="11"/>
      <c r="G179" s="11"/>
      <c r="H179" s="11"/>
      <c r="I179" s="11"/>
      <c r="J179" s="11"/>
      <c r="K179" s="11"/>
      <c r="L179" s="11"/>
      <c r="M179" s="8" t="s">
        <v>52</v>
      </c>
      <c r="N179" s="2" t="s">
        <v>315</v>
      </c>
      <c r="O179" s="2" t="s">
        <v>52</v>
      </c>
      <c r="P179" s="2" t="s">
        <v>52</v>
      </c>
      <c r="Q179" s="2" t="s">
        <v>309</v>
      </c>
      <c r="R179" s="2" t="s">
        <v>64</v>
      </c>
      <c r="S179" s="2" t="s">
        <v>64</v>
      </c>
      <c r="T179" s="2" t="s">
        <v>63</v>
      </c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2" t="s">
        <v>52</v>
      </c>
      <c r="AS179" s="2" t="s">
        <v>52</v>
      </c>
      <c r="AT179" s="3"/>
      <c r="AU179" s="2" t="s">
        <v>316</v>
      </c>
      <c r="AV179" s="3">
        <v>111</v>
      </c>
    </row>
    <row r="180" spans="1:48" ht="27" customHeight="1" x14ac:dyDescent="0.3">
      <c r="A180" s="8" t="s">
        <v>317</v>
      </c>
      <c r="B180" s="8" t="s">
        <v>318</v>
      </c>
      <c r="C180" s="8" t="s">
        <v>305</v>
      </c>
      <c r="D180" s="9">
        <v>0.307</v>
      </c>
      <c r="E180" s="11"/>
      <c r="F180" s="11"/>
      <c r="G180" s="11"/>
      <c r="H180" s="11"/>
      <c r="I180" s="11"/>
      <c r="J180" s="11"/>
      <c r="K180" s="11"/>
      <c r="L180" s="11"/>
      <c r="M180" s="8" t="s">
        <v>52</v>
      </c>
      <c r="N180" s="2" t="s">
        <v>319</v>
      </c>
      <c r="O180" s="2" t="s">
        <v>52</v>
      </c>
      <c r="P180" s="2" t="s">
        <v>52</v>
      </c>
      <c r="Q180" s="2" t="s">
        <v>309</v>
      </c>
      <c r="R180" s="2" t="s">
        <v>64</v>
      </c>
      <c r="S180" s="2" t="s">
        <v>64</v>
      </c>
      <c r="T180" s="2" t="s">
        <v>63</v>
      </c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2" t="s">
        <v>52</v>
      </c>
      <c r="AS180" s="2" t="s">
        <v>52</v>
      </c>
      <c r="AT180" s="3"/>
      <c r="AU180" s="2" t="s">
        <v>320</v>
      </c>
      <c r="AV180" s="3">
        <v>107</v>
      </c>
    </row>
    <row r="181" spans="1:48" ht="27" customHeight="1" x14ac:dyDescent="0.3">
      <c r="A181" s="8" t="s">
        <v>317</v>
      </c>
      <c r="B181" s="8" t="s">
        <v>321</v>
      </c>
      <c r="C181" s="8" t="s">
        <v>305</v>
      </c>
      <c r="D181" s="9">
        <v>1.2969999999999999</v>
      </c>
      <c r="E181" s="11"/>
      <c r="F181" s="11"/>
      <c r="G181" s="11"/>
      <c r="H181" s="11"/>
      <c r="I181" s="11"/>
      <c r="J181" s="11"/>
      <c r="K181" s="11"/>
      <c r="L181" s="11"/>
      <c r="M181" s="8" t="s">
        <v>52</v>
      </c>
      <c r="N181" s="2" t="s">
        <v>322</v>
      </c>
      <c r="O181" s="2" t="s">
        <v>52</v>
      </c>
      <c r="P181" s="2" t="s">
        <v>52</v>
      </c>
      <c r="Q181" s="2" t="s">
        <v>309</v>
      </c>
      <c r="R181" s="2" t="s">
        <v>64</v>
      </c>
      <c r="S181" s="2" t="s">
        <v>64</v>
      </c>
      <c r="T181" s="2" t="s">
        <v>63</v>
      </c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2" t="s">
        <v>52</v>
      </c>
      <c r="AS181" s="2" t="s">
        <v>52</v>
      </c>
      <c r="AT181" s="3"/>
      <c r="AU181" s="2" t="s">
        <v>323</v>
      </c>
      <c r="AV181" s="3">
        <v>108</v>
      </c>
    </row>
    <row r="182" spans="1:48" ht="27" customHeight="1" x14ac:dyDescent="0.3">
      <c r="A182" s="8" t="s">
        <v>317</v>
      </c>
      <c r="B182" s="8" t="s">
        <v>324</v>
      </c>
      <c r="C182" s="8" t="s">
        <v>305</v>
      </c>
      <c r="D182" s="9">
        <v>0.52</v>
      </c>
      <c r="E182" s="11"/>
      <c r="F182" s="11"/>
      <c r="G182" s="11"/>
      <c r="H182" s="11"/>
      <c r="I182" s="11"/>
      <c r="J182" s="11"/>
      <c r="K182" s="11"/>
      <c r="L182" s="11"/>
      <c r="M182" s="8" t="s">
        <v>52</v>
      </c>
      <c r="N182" s="2" t="s">
        <v>325</v>
      </c>
      <c r="O182" s="2" t="s">
        <v>52</v>
      </c>
      <c r="P182" s="2" t="s">
        <v>52</v>
      </c>
      <c r="Q182" s="2" t="s">
        <v>309</v>
      </c>
      <c r="R182" s="2" t="s">
        <v>64</v>
      </c>
      <c r="S182" s="2" t="s">
        <v>64</v>
      </c>
      <c r="T182" s="2" t="s">
        <v>63</v>
      </c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2" t="s">
        <v>52</v>
      </c>
      <c r="AS182" s="2" t="s">
        <v>52</v>
      </c>
      <c r="AT182" s="3"/>
      <c r="AU182" s="2" t="s">
        <v>326</v>
      </c>
      <c r="AV182" s="3">
        <v>109</v>
      </c>
    </row>
    <row r="183" spans="1:48" ht="27" customHeight="1" x14ac:dyDescent="0.3">
      <c r="A183" s="8" t="s">
        <v>327</v>
      </c>
      <c r="B183" s="8" t="s">
        <v>328</v>
      </c>
      <c r="C183" s="8" t="s">
        <v>305</v>
      </c>
      <c r="D183" s="9">
        <v>2.2799999999999998</v>
      </c>
      <c r="E183" s="11"/>
      <c r="F183" s="11"/>
      <c r="G183" s="11"/>
      <c r="H183" s="11"/>
      <c r="I183" s="11"/>
      <c r="J183" s="11"/>
      <c r="K183" s="11"/>
      <c r="L183" s="11"/>
      <c r="M183" s="8" t="s">
        <v>52</v>
      </c>
      <c r="N183" s="2" t="s">
        <v>329</v>
      </c>
      <c r="O183" s="2" t="s">
        <v>52</v>
      </c>
      <c r="P183" s="2" t="s">
        <v>52</v>
      </c>
      <c r="Q183" s="2" t="s">
        <v>309</v>
      </c>
      <c r="R183" s="2" t="s">
        <v>64</v>
      </c>
      <c r="S183" s="2" t="s">
        <v>64</v>
      </c>
      <c r="T183" s="2" t="s">
        <v>63</v>
      </c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2" t="s">
        <v>52</v>
      </c>
      <c r="AS183" s="2" t="s">
        <v>52</v>
      </c>
      <c r="AT183" s="3"/>
      <c r="AU183" s="2" t="s">
        <v>330</v>
      </c>
      <c r="AV183" s="3">
        <v>82</v>
      </c>
    </row>
    <row r="184" spans="1:48" ht="27" customHeight="1" x14ac:dyDescent="0.3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</row>
    <row r="185" spans="1:48" ht="27" customHeight="1" x14ac:dyDescent="0.3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</row>
    <row r="186" spans="1:48" ht="27" customHeight="1" x14ac:dyDescent="0.3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</row>
    <row r="187" spans="1:48" ht="27" customHeight="1" x14ac:dyDescent="0.3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</row>
    <row r="188" spans="1:48" ht="27" customHeight="1" x14ac:dyDescent="0.3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</row>
    <row r="189" spans="1:48" ht="27" customHeight="1" x14ac:dyDescent="0.3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</row>
    <row r="190" spans="1:48" ht="27" customHeight="1" x14ac:dyDescent="0.3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</row>
    <row r="191" spans="1:48" ht="27" customHeight="1" x14ac:dyDescent="0.3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</row>
    <row r="192" spans="1:48" ht="27" customHeight="1" x14ac:dyDescent="0.3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</row>
    <row r="193" spans="1:48" ht="27" customHeight="1" x14ac:dyDescent="0.3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</row>
    <row r="194" spans="1:48" ht="27" customHeight="1" x14ac:dyDescent="0.3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</row>
    <row r="195" spans="1:48" ht="27" customHeight="1" x14ac:dyDescent="0.3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</row>
    <row r="196" spans="1:48" ht="27" customHeight="1" x14ac:dyDescent="0.3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</row>
    <row r="197" spans="1:48" ht="27" customHeight="1" x14ac:dyDescent="0.3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</row>
    <row r="198" spans="1:48" ht="27" customHeight="1" x14ac:dyDescent="0.3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</row>
    <row r="199" spans="1:48" ht="27" customHeight="1" x14ac:dyDescent="0.3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</row>
    <row r="200" spans="1:48" ht="27" customHeight="1" x14ac:dyDescent="0.3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</row>
    <row r="201" spans="1:48" ht="27" customHeight="1" x14ac:dyDescent="0.3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</row>
    <row r="202" spans="1:48" ht="27" customHeight="1" x14ac:dyDescent="0.3">
      <c r="A202" s="8" t="s">
        <v>86</v>
      </c>
      <c r="B202" s="9"/>
      <c r="C202" s="9"/>
      <c r="D202" s="9"/>
      <c r="E202" s="9"/>
      <c r="F202" s="11"/>
      <c r="G202" s="9"/>
      <c r="H202" s="11"/>
      <c r="I202" s="9"/>
      <c r="J202" s="11"/>
      <c r="K202" s="9"/>
      <c r="L202" s="11"/>
      <c r="M202" s="9"/>
      <c r="N202" t="s">
        <v>87</v>
      </c>
    </row>
    <row r="203" spans="1:48" ht="27" customHeight="1" x14ac:dyDescent="0.3">
      <c r="A203" s="8" t="s">
        <v>331</v>
      </c>
      <c r="B203" s="8" t="s">
        <v>52</v>
      </c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3"/>
      <c r="O203" s="3"/>
      <c r="P203" s="3"/>
      <c r="Q203" s="2" t="s">
        <v>332</v>
      </c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</row>
    <row r="204" spans="1:48" ht="27" customHeight="1" x14ac:dyDescent="0.3">
      <c r="A204" s="8" t="s">
        <v>333</v>
      </c>
      <c r="B204" s="8" t="s">
        <v>52</v>
      </c>
      <c r="C204" s="8" t="s">
        <v>334</v>
      </c>
      <c r="D204" s="9">
        <v>1</v>
      </c>
      <c r="E204" s="11"/>
      <c r="F204" s="11"/>
      <c r="G204" s="11"/>
      <c r="H204" s="11"/>
      <c r="I204" s="11"/>
      <c r="J204" s="11"/>
      <c r="K204" s="11"/>
      <c r="L204" s="11"/>
      <c r="M204" s="8" t="s">
        <v>52</v>
      </c>
      <c r="N204" s="2" t="s">
        <v>335</v>
      </c>
      <c r="O204" s="2" t="s">
        <v>52</v>
      </c>
      <c r="P204" s="2" t="s">
        <v>52</v>
      </c>
      <c r="Q204" s="2" t="s">
        <v>332</v>
      </c>
      <c r="R204" s="2" t="s">
        <v>64</v>
      </c>
      <c r="S204" s="2" t="s">
        <v>64</v>
      </c>
      <c r="T204" s="2" t="s">
        <v>63</v>
      </c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2" t="s">
        <v>52</v>
      </c>
      <c r="AS204" s="2" t="s">
        <v>52</v>
      </c>
      <c r="AT204" s="3"/>
      <c r="AU204" s="2" t="s">
        <v>336</v>
      </c>
      <c r="AV204" s="3">
        <v>113</v>
      </c>
    </row>
    <row r="205" spans="1:48" ht="27" customHeight="1" x14ac:dyDescent="0.3">
      <c r="A205" s="8" t="s">
        <v>337</v>
      </c>
      <c r="B205" s="8" t="s">
        <v>52</v>
      </c>
      <c r="C205" s="8" t="s">
        <v>334</v>
      </c>
      <c r="D205" s="9">
        <v>1</v>
      </c>
      <c r="E205" s="11"/>
      <c r="F205" s="11"/>
      <c r="G205" s="11"/>
      <c r="H205" s="11"/>
      <c r="I205" s="11"/>
      <c r="J205" s="11"/>
      <c r="K205" s="11"/>
      <c r="L205" s="11"/>
      <c r="M205" s="8" t="s">
        <v>52</v>
      </c>
      <c r="N205" s="2" t="s">
        <v>338</v>
      </c>
      <c r="O205" s="2" t="s">
        <v>52</v>
      </c>
      <c r="P205" s="2" t="s">
        <v>52</v>
      </c>
      <c r="Q205" s="2" t="s">
        <v>332</v>
      </c>
      <c r="R205" s="2" t="s">
        <v>64</v>
      </c>
      <c r="S205" s="2" t="s">
        <v>64</v>
      </c>
      <c r="T205" s="2" t="s">
        <v>63</v>
      </c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2" t="s">
        <v>52</v>
      </c>
      <c r="AS205" s="2" t="s">
        <v>52</v>
      </c>
      <c r="AT205" s="3"/>
      <c r="AU205" s="2" t="s">
        <v>339</v>
      </c>
      <c r="AV205" s="3">
        <v>114</v>
      </c>
    </row>
    <row r="206" spans="1:48" ht="27" customHeight="1" x14ac:dyDescent="0.3">
      <c r="A206" s="8" t="s">
        <v>340</v>
      </c>
      <c r="B206" s="8" t="s">
        <v>52</v>
      </c>
      <c r="C206" s="8" t="s">
        <v>334</v>
      </c>
      <c r="D206" s="9">
        <v>1</v>
      </c>
      <c r="E206" s="11"/>
      <c r="F206" s="11"/>
      <c r="G206" s="11"/>
      <c r="H206" s="11"/>
      <c r="I206" s="11"/>
      <c r="J206" s="11"/>
      <c r="K206" s="11"/>
      <c r="L206" s="11"/>
      <c r="M206" s="8" t="s">
        <v>52</v>
      </c>
      <c r="N206" s="2" t="s">
        <v>341</v>
      </c>
      <c r="O206" s="2" t="s">
        <v>52</v>
      </c>
      <c r="P206" s="2" t="s">
        <v>52</v>
      </c>
      <c r="Q206" s="2" t="s">
        <v>332</v>
      </c>
      <c r="R206" s="2" t="s">
        <v>64</v>
      </c>
      <c r="S206" s="2" t="s">
        <v>64</v>
      </c>
      <c r="T206" s="2" t="s">
        <v>63</v>
      </c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2" t="s">
        <v>52</v>
      </c>
      <c r="AS206" s="2" t="s">
        <v>52</v>
      </c>
      <c r="AT206" s="3"/>
      <c r="AU206" s="2" t="s">
        <v>342</v>
      </c>
      <c r="AV206" s="3">
        <v>115</v>
      </c>
    </row>
    <row r="207" spans="1:48" ht="27" customHeight="1" x14ac:dyDescent="0.3">
      <c r="A207" s="8" t="s">
        <v>343</v>
      </c>
      <c r="B207" s="8" t="s">
        <v>52</v>
      </c>
      <c r="C207" s="8" t="s">
        <v>334</v>
      </c>
      <c r="D207" s="9">
        <v>1</v>
      </c>
      <c r="E207" s="11"/>
      <c r="F207" s="11"/>
      <c r="G207" s="11"/>
      <c r="H207" s="11"/>
      <c r="I207" s="11"/>
      <c r="J207" s="11"/>
      <c r="K207" s="11"/>
      <c r="L207" s="11"/>
      <c r="M207" s="8" t="s">
        <v>52</v>
      </c>
      <c r="N207" s="2" t="s">
        <v>344</v>
      </c>
      <c r="O207" s="2" t="s">
        <v>52</v>
      </c>
      <c r="P207" s="2" t="s">
        <v>52</v>
      </c>
      <c r="Q207" s="2" t="s">
        <v>332</v>
      </c>
      <c r="R207" s="2" t="s">
        <v>64</v>
      </c>
      <c r="S207" s="2" t="s">
        <v>64</v>
      </c>
      <c r="T207" s="2" t="s">
        <v>63</v>
      </c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2" t="s">
        <v>52</v>
      </c>
      <c r="AS207" s="2" t="s">
        <v>52</v>
      </c>
      <c r="AT207" s="3"/>
      <c r="AU207" s="2" t="s">
        <v>345</v>
      </c>
      <c r="AV207" s="3">
        <v>116</v>
      </c>
    </row>
    <row r="208" spans="1:48" ht="27" customHeight="1" x14ac:dyDescent="0.3">
      <c r="A208" s="8" t="s">
        <v>346</v>
      </c>
      <c r="B208" s="8" t="s">
        <v>52</v>
      </c>
      <c r="C208" s="8" t="s">
        <v>334</v>
      </c>
      <c r="D208" s="9">
        <v>1</v>
      </c>
      <c r="E208" s="11"/>
      <c r="F208" s="11"/>
      <c r="G208" s="11"/>
      <c r="H208" s="11"/>
      <c r="I208" s="11"/>
      <c r="J208" s="11"/>
      <c r="K208" s="11"/>
      <c r="L208" s="11"/>
      <c r="M208" s="8" t="s">
        <v>52</v>
      </c>
      <c r="N208" s="2" t="s">
        <v>347</v>
      </c>
      <c r="O208" s="2" t="s">
        <v>52</v>
      </c>
      <c r="P208" s="2" t="s">
        <v>52</v>
      </c>
      <c r="Q208" s="2" t="s">
        <v>332</v>
      </c>
      <c r="R208" s="2" t="s">
        <v>64</v>
      </c>
      <c r="S208" s="2" t="s">
        <v>64</v>
      </c>
      <c r="T208" s="2" t="s">
        <v>63</v>
      </c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2" t="s">
        <v>52</v>
      </c>
      <c r="AS208" s="2" t="s">
        <v>52</v>
      </c>
      <c r="AT208" s="3"/>
      <c r="AU208" s="2" t="s">
        <v>348</v>
      </c>
      <c r="AV208" s="3">
        <v>117</v>
      </c>
    </row>
    <row r="209" spans="1:13" ht="27" customHeight="1" x14ac:dyDescent="0.3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</row>
    <row r="210" spans="1:13" ht="27" customHeight="1" x14ac:dyDescent="0.3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</row>
    <row r="211" spans="1:13" ht="27" customHeight="1" x14ac:dyDescent="0.3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</row>
    <row r="212" spans="1:13" ht="27" customHeight="1" x14ac:dyDescent="0.3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</row>
    <row r="213" spans="1:13" ht="27" customHeight="1" x14ac:dyDescent="0.3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</row>
    <row r="214" spans="1:13" ht="27" customHeight="1" x14ac:dyDescent="0.3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</row>
    <row r="215" spans="1:13" ht="27" customHeight="1" x14ac:dyDescent="0.3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</row>
    <row r="216" spans="1:13" ht="27" customHeight="1" x14ac:dyDescent="0.3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</row>
    <row r="217" spans="1:13" ht="27" customHeight="1" x14ac:dyDescent="0.3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</row>
    <row r="218" spans="1:13" ht="27" customHeight="1" x14ac:dyDescent="0.3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</row>
    <row r="219" spans="1:13" ht="27" customHeight="1" x14ac:dyDescent="0.3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</row>
    <row r="220" spans="1:13" ht="27" customHeight="1" x14ac:dyDescent="0.3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</row>
    <row r="221" spans="1:13" ht="27" customHeight="1" x14ac:dyDescent="0.3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</row>
    <row r="222" spans="1:13" ht="27" customHeight="1" x14ac:dyDescent="0.3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</row>
    <row r="223" spans="1:13" ht="27" customHeight="1" x14ac:dyDescent="0.3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</row>
    <row r="224" spans="1:13" ht="27" customHeight="1" x14ac:dyDescent="0.3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</row>
    <row r="225" spans="1:14" ht="27" customHeight="1" x14ac:dyDescent="0.3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</row>
    <row r="226" spans="1:14" ht="27" customHeight="1" x14ac:dyDescent="0.3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</row>
    <row r="227" spans="1:14" ht="27" customHeight="1" x14ac:dyDescent="0.3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</row>
    <row r="228" spans="1:14" ht="27" customHeight="1" x14ac:dyDescent="0.3">
      <c r="A228" s="8" t="s">
        <v>86</v>
      </c>
      <c r="B228" s="9"/>
      <c r="C228" s="9"/>
      <c r="D228" s="9"/>
      <c r="E228" s="9"/>
      <c r="F228" s="11"/>
      <c r="G228" s="9"/>
      <c r="H228" s="11"/>
      <c r="I228" s="9"/>
      <c r="J228" s="11"/>
      <c r="K228" s="9"/>
      <c r="L228" s="11"/>
      <c r="M228" s="9"/>
      <c r="N228" t="s">
        <v>87</v>
      </c>
    </row>
  </sheetData>
  <mergeCells count="45">
    <mergeCell ref="AR2:AR3"/>
    <mergeCell ref="AS2:AS3"/>
    <mergeCell ref="AT2:AT3"/>
    <mergeCell ref="AU2:AU3"/>
    <mergeCell ref="AV2:AV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</mergeCells>
  <phoneticPr fontId="1" type="noConversion"/>
  <pageMargins left="0.47244094488188976" right="0.47244094488188976" top="0.47244094488188976" bottom="0.47244094488188976" header="0.31496062992125984" footer="0.31496062992125984"/>
  <pageSetup paperSize="9" scale="64" fitToHeight="0" orientation="landscape" r:id="rId1"/>
  <rowBreaks count="9" manualBreakCount="9">
    <brk id="29" max="16383" man="1"/>
    <brk id="55" max="16383" man="1"/>
    <brk id="81" max="16383" man="1"/>
    <brk id="107" max="16383" man="1"/>
    <brk id="133" max="16383" man="1"/>
    <brk id="159" max="16383" man="1"/>
    <brk id="176" max="16383" man="1"/>
    <brk id="202" max="16383" man="1"/>
    <brk id="2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7"/>
  <sheetViews>
    <sheetView tabSelected="1" topLeftCell="B1" workbookViewId="0">
      <pane ySplit="3" topLeftCell="A4" activePane="bottomLeft" state="frozenSplit"/>
      <selection activeCell="B1" sqref="B1"/>
      <selection pane="bottomLeft" activeCell="D110" sqref="D109:D110"/>
    </sheetView>
  </sheetViews>
  <sheetFormatPr defaultRowHeight="16.5" x14ac:dyDescent="0.3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2" width="2.625" hidden="1" customWidth="1"/>
    <col min="13" max="13" width="20.625" hidden="1" customWidth="1"/>
    <col min="14" max="14" width="2.625" hidden="1" customWidth="1"/>
  </cols>
  <sheetData>
    <row r="1" spans="1:14" ht="30" customHeight="1" x14ac:dyDescent="0.3">
      <c r="A1" s="29" t="s">
        <v>349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4" ht="30" customHeight="1" x14ac:dyDescent="0.3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4" ht="30" customHeight="1" x14ac:dyDescent="0.3">
      <c r="A3" s="4" t="s">
        <v>350</v>
      </c>
      <c r="B3" s="4" t="s">
        <v>2</v>
      </c>
      <c r="C3" s="4" t="s">
        <v>3</v>
      </c>
      <c r="D3" s="4" t="s">
        <v>4</v>
      </c>
      <c r="E3" s="4" t="s">
        <v>351</v>
      </c>
      <c r="F3" s="4" t="s">
        <v>352</v>
      </c>
      <c r="G3" s="4" t="s">
        <v>353</v>
      </c>
      <c r="H3" s="4" t="s">
        <v>354</v>
      </c>
      <c r="I3" s="4" t="s">
        <v>355</v>
      </c>
      <c r="J3" s="4" t="s">
        <v>356</v>
      </c>
      <c r="K3" s="4" t="s">
        <v>357</v>
      </c>
      <c r="L3" s="4" t="s">
        <v>358</v>
      </c>
      <c r="M3" s="4" t="s">
        <v>359</v>
      </c>
      <c r="N3" s="1" t="s">
        <v>360</v>
      </c>
    </row>
    <row r="4" spans="1:14" ht="30" customHeight="1" x14ac:dyDescent="0.3">
      <c r="A4" s="8" t="s">
        <v>62</v>
      </c>
      <c r="B4" s="8" t="s">
        <v>58</v>
      </c>
      <c r="C4" s="8" t="s">
        <v>59</v>
      </c>
      <c r="D4" s="8" t="s">
        <v>60</v>
      </c>
      <c r="E4" s="14"/>
      <c r="F4" s="14"/>
      <c r="G4" s="14"/>
      <c r="H4" s="14"/>
      <c r="I4" s="8" t="s">
        <v>61</v>
      </c>
      <c r="J4" s="8" t="s">
        <v>52</v>
      </c>
      <c r="K4" s="8" t="s">
        <v>52</v>
      </c>
      <c r="L4" s="8" t="s">
        <v>52</v>
      </c>
      <c r="M4" s="8" t="s">
        <v>52</v>
      </c>
      <c r="N4" s="2" t="s">
        <v>52</v>
      </c>
    </row>
    <row r="5" spans="1:14" ht="30" customHeight="1" x14ac:dyDescent="0.3">
      <c r="A5" s="8" t="s">
        <v>69</v>
      </c>
      <c r="B5" s="8" t="s">
        <v>66</v>
      </c>
      <c r="C5" s="8" t="s">
        <v>67</v>
      </c>
      <c r="D5" s="8" t="s">
        <v>60</v>
      </c>
      <c r="E5" s="14"/>
      <c r="F5" s="14"/>
      <c r="G5" s="14"/>
      <c r="H5" s="14"/>
      <c r="I5" s="8" t="s">
        <v>68</v>
      </c>
      <c r="J5" s="8" t="s">
        <v>52</v>
      </c>
      <c r="K5" s="8" t="s">
        <v>52</v>
      </c>
      <c r="L5" s="8" t="s">
        <v>52</v>
      </c>
      <c r="M5" s="8" t="s">
        <v>52</v>
      </c>
      <c r="N5" s="2" t="s">
        <v>52</v>
      </c>
    </row>
    <row r="6" spans="1:14" ht="30" customHeight="1" x14ac:dyDescent="0.3">
      <c r="A6" s="8" t="s">
        <v>74</v>
      </c>
      <c r="B6" s="8" t="s">
        <v>71</v>
      </c>
      <c r="C6" s="8" t="s">
        <v>72</v>
      </c>
      <c r="D6" s="8" t="s">
        <v>60</v>
      </c>
      <c r="E6" s="14"/>
      <c r="F6" s="14"/>
      <c r="G6" s="14"/>
      <c r="H6" s="14"/>
      <c r="I6" s="8" t="s">
        <v>73</v>
      </c>
      <c r="J6" s="8" t="s">
        <v>52</v>
      </c>
      <c r="K6" s="8" t="s">
        <v>52</v>
      </c>
      <c r="L6" s="8" t="s">
        <v>52</v>
      </c>
      <c r="M6" s="8" t="s">
        <v>52</v>
      </c>
      <c r="N6" s="2" t="s">
        <v>52</v>
      </c>
    </row>
    <row r="7" spans="1:14" ht="30" customHeight="1" x14ac:dyDescent="0.3">
      <c r="A7" s="8" t="s">
        <v>79</v>
      </c>
      <c r="B7" s="8" t="s">
        <v>76</v>
      </c>
      <c r="C7" s="8" t="s">
        <v>77</v>
      </c>
      <c r="D7" s="8" t="s">
        <v>60</v>
      </c>
      <c r="E7" s="14"/>
      <c r="F7" s="14"/>
      <c r="G7" s="14"/>
      <c r="H7" s="14"/>
      <c r="I7" s="8" t="s">
        <v>78</v>
      </c>
      <c r="J7" s="8" t="s">
        <v>52</v>
      </c>
      <c r="K7" s="8" t="s">
        <v>52</v>
      </c>
      <c r="L7" s="8" t="s">
        <v>52</v>
      </c>
      <c r="M7" s="8" t="s">
        <v>52</v>
      </c>
      <c r="N7" s="2" t="s">
        <v>52</v>
      </c>
    </row>
    <row r="8" spans="1:14" ht="30" customHeight="1" x14ac:dyDescent="0.3">
      <c r="A8" s="8" t="s">
        <v>93</v>
      </c>
      <c r="B8" s="8" t="s">
        <v>90</v>
      </c>
      <c r="C8" s="8" t="s">
        <v>91</v>
      </c>
      <c r="D8" s="8" t="s">
        <v>60</v>
      </c>
      <c r="E8" s="14"/>
      <c r="F8" s="14"/>
      <c r="G8" s="14"/>
      <c r="H8" s="14"/>
      <c r="I8" s="8" t="s">
        <v>92</v>
      </c>
      <c r="J8" s="8" t="s">
        <v>52</v>
      </c>
      <c r="K8" s="8" t="s">
        <v>52</v>
      </c>
      <c r="L8" s="8" t="s">
        <v>52</v>
      </c>
      <c r="M8" s="8" t="s">
        <v>52</v>
      </c>
      <c r="N8" s="2" t="s">
        <v>52</v>
      </c>
    </row>
    <row r="9" spans="1:14" ht="30" customHeight="1" x14ac:dyDescent="0.3">
      <c r="A9" s="8" t="s">
        <v>97</v>
      </c>
      <c r="B9" s="8" t="s">
        <v>95</v>
      </c>
      <c r="C9" s="8" t="s">
        <v>91</v>
      </c>
      <c r="D9" s="8" t="s">
        <v>60</v>
      </c>
      <c r="E9" s="14"/>
      <c r="F9" s="14"/>
      <c r="G9" s="14"/>
      <c r="H9" s="14"/>
      <c r="I9" s="8" t="s">
        <v>96</v>
      </c>
      <c r="J9" s="8" t="s">
        <v>52</v>
      </c>
      <c r="K9" s="8" t="s">
        <v>52</v>
      </c>
      <c r="L9" s="8" t="s">
        <v>52</v>
      </c>
      <c r="M9" s="8" t="s">
        <v>52</v>
      </c>
      <c r="N9" s="2" t="s">
        <v>52</v>
      </c>
    </row>
    <row r="10" spans="1:14" ht="30" customHeight="1" x14ac:dyDescent="0.3">
      <c r="A10" s="8" t="s">
        <v>101</v>
      </c>
      <c r="B10" s="8" t="s">
        <v>99</v>
      </c>
      <c r="C10" s="8" t="s">
        <v>91</v>
      </c>
      <c r="D10" s="8" t="s">
        <v>60</v>
      </c>
      <c r="E10" s="14"/>
      <c r="F10" s="14"/>
      <c r="G10" s="14"/>
      <c r="H10" s="14"/>
      <c r="I10" s="8" t="s">
        <v>100</v>
      </c>
      <c r="J10" s="8" t="s">
        <v>52</v>
      </c>
      <c r="K10" s="8" t="s">
        <v>52</v>
      </c>
      <c r="L10" s="8" t="s">
        <v>52</v>
      </c>
      <c r="M10" s="8" t="s">
        <v>52</v>
      </c>
      <c r="N10" s="2" t="s">
        <v>52</v>
      </c>
    </row>
    <row r="11" spans="1:14" ht="30" customHeight="1" x14ac:dyDescent="0.3">
      <c r="A11" s="8" t="s">
        <v>106</v>
      </c>
      <c r="B11" s="8" t="s">
        <v>103</v>
      </c>
      <c r="C11" s="8" t="s">
        <v>104</v>
      </c>
      <c r="D11" s="8" t="s">
        <v>60</v>
      </c>
      <c r="E11" s="14"/>
      <c r="F11" s="14"/>
      <c r="G11" s="14"/>
      <c r="H11" s="14"/>
      <c r="I11" s="8" t="s">
        <v>105</v>
      </c>
      <c r="J11" s="8" t="s">
        <v>52</v>
      </c>
      <c r="K11" s="8" t="s">
        <v>52</v>
      </c>
      <c r="L11" s="8" t="s">
        <v>52</v>
      </c>
      <c r="M11" s="8" t="s">
        <v>52</v>
      </c>
      <c r="N11" s="2" t="s">
        <v>52</v>
      </c>
    </row>
    <row r="12" spans="1:14" ht="30" customHeight="1" x14ac:dyDescent="0.3">
      <c r="A12" s="8" t="s">
        <v>110</v>
      </c>
      <c r="B12" s="8" t="s">
        <v>108</v>
      </c>
      <c r="C12" s="8" t="s">
        <v>104</v>
      </c>
      <c r="D12" s="8" t="s">
        <v>60</v>
      </c>
      <c r="E12" s="14"/>
      <c r="F12" s="14"/>
      <c r="G12" s="14"/>
      <c r="H12" s="14"/>
      <c r="I12" s="8" t="s">
        <v>109</v>
      </c>
      <c r="J12" s="8" t="s">
        <v>52</v>
      </c>
      <c r="K12" s="8" t="s">
        <v>52</v>
      </c>
      <c r="L12" s="8" t="s">
        <v>52</v>
      </c>
      <c r="M12" s="8" t="s">
        <v>52</v>
      </c>
      <c r="N12" s="2" t="s">
        <v>52</v>
      </c>
    </row>
    <row r="13" spans="1:14" ht="30" customHeight="1" x14ac:dyDescent="0.3">
      <c r="A13" s="8" t="s">
        <v>114</v>
      </c>
      <c r="B13" s="8" t="s">
        <v>112</v>
      </c>
      <c r="C13" s="8" t="s">
        <v>104</v>
      </c>
      <c r="D13" s="8" t="s">
        <v>60</v>
      </c>
      <c r="E13" s="14"/>
      <c r="F13" s="14"/>
      <c r="G13" s="14"/>
      <c r="H13" s="14"/>
      <c r="I13" s="8" t="s">
        <v>113</v>
      </c>
      <c r="J13" s="8" t="s">
        <v>52</v>
      </c>
      <c r="K13" s="8" t="s">
        <v>52</v>
      </c>
      <c r="L13" s="8" t="s">
        <v>52</v>
      </c>
      <c r="M13" s="8" t="s">
        <v>52</v>
      </c>
      <c r="N13" s="2" t="s">
        <v>52</v>
      </c>
    </row>
    <row r="14" spans="1:14" ht="30" customHeight="1" x14ac:dyDescent="0.3">
      <c r="A14" s="8" t="s">
        <v>135</v>
      </c>
      <c r="B14" s="8" t="s">
        <v>131</v>
      </c>
      <c r="C14" s="8" t="s">
        <v>132</v>
      </c>
      <c r="D14" s="8" t="s">
        <v>133</v>
      </c>
      <c r="E14" s="14"/>
      <c r="F14" s="14"/>
      <c r="G14" s="14"/>
      <c r="H14" s="14"/>
      <c r="I14" s="8" t="s">
        <v>134</v>
      </c>
      <c r="J14" s="8" t="s">
        <v>52</v>
      </c>
      <c r="K14" s="8" t="s">
        <v>52</v>
      </c>
      <c r="L14" s="8" t="s">
        <v>52</v>
      </c>
      <c r="M14" s="8" t="s">
        <v>52</v>
      </c>
      <c r="N14" s="2" t="s">
        <v>52</v>
      </c>
    </row>
    <row r="15" spans="1:14" ht="30" customHeight="1" x14ac:dyDescent="0.3">
      <c r="A15" s="8" t="s">
        <v>140</v>
      </c>
      <c r="B15" s="8" t="s">
        <v>137</v>
      </c>
      <c r="C15" s="8" t="s">
        <v>138</v>
      </c>
      <c r="D15" s="8" t="s">
        <v>133</v>
      </c>
      <c r="E15" s="14"/>
      <c r="F15" s="14"/>
      <c r="G15" s="14"/>
      <c r="H15" s="14"/>
      <c r="I15" s="8" t="s">
        <v>139</v>
      </c>
      <c r="J15" s="8" t="s">
        <v>52</v>
      </c>
      <c r="K15" s="8" t="s">
        <v>52</v>
      </c>
      <c r="L15" s="8" t="s">
        <v>52</v>
      </c>
      <c r="M15" s="8" t="s">
        <v>52</v>
      </c>
      <c r="N15" s="2" t="s">
        <v>52</v>
      </c>
    </row>
    <row r="16" spans="1:14" ht="30" customHeight="1" x14ac:dyDescent="0.3">
      <c r="A16" s="8" t="s">
        <v>146</v>
      </c>
      <c r="B16" s="8" t="s">
        <v>142</v>
      </c>
      <c r="C16" s="8" t="s">
        <v>143</v>
      </c>
      <c r="D16" s="8" t="s">
        <v>144</v>
      </c>
      <c r="E16" s="14"/>
      <c r="F16" s="14"/>
      <c r="G16" s="14"/>
      <c r="H16" s="14"/>
      <c r="I16" s="8" t="s">
        <v>145</v>
      </c>
      <c r="J16" s="8" t="s">
        <v>52</v>
      </c>
      <c r="K16" s="8" t="s">
        <v>52</v>
      </c>
      <c r="L16" s="8" t="s">
        <v>52</v>
      </c>
      <c r="M16" s="8" t="s">
        <v>52</v>
      </c>
      <c r="N16" s="2" t="s">
        <v>52</v>
      </c>
    </row>
    <row r="17" spans="1:14" ht="30" customHeight="1" x14ac:dyDescent="0.3">
      <c r="A17" s="8" t="s">
        <v>168</v>
      </c>
      <c r="B17" s="8" t="s">
        <v>165</v>
      </c>
      <c r="C17" s="8" t="s">
        <v>166</v>
      </c>
      <c r="D17" s="8" t="s">
        <v>133</v>
      </c>
      <c r="E17" s="14"/>
      <c r="F17" s="14"/>
      <c r="G17" s="14"/>
      <c r="H17" s="14"/>
      <c r="I17" s="8" t="s">
        <v>167</v>
      </c>
      <c r="J17" s="8" t="s">
        <v>52</v>
      </c>
      <c r="K17" s="8" t="s">
        <v>52</v>
      </c>
      <c r="L17" s="8" t="s">
        <v>52</v>
      </c>
      <c r="M17" s="8" t="s">
        <v>52</v>
      </c>
      <c r="N17" s="2" t="s">
        <v>52</v>
      </c>
    </row>
    <row r="18" spans="1:14" ht="30" customHeight="1" x14ac:dyDescent="0.3">
      <c r="A18" s="8" t="s">
        <v>174</v>
      </c>
      <c r="B18" s="8" t="s">
        <v>170</v>
      </c>
      <c r="C18" s="8" t="s">
        <v>171</v>
      </c>
      <c r="D18" s="8" t="s">
        <v>172</v>
      </c>
      <c r="E18" s="14"/>
      <c r="F18" s="14"/>
      <c r="G18" s="14"/>
      <c r="H18" s="14"/>
      <c r="I18" s="8" t="s">
        <v>173</v>
      </c>
      <c r="J18" s="8" t="s">
        <v>52</v>
      </c>
      <c r="K18" s="8" t="s">
        <v>52</v>
      </c>
      <c r="L18" s="8" t="s">
        <v>52</v>
      </c>
      <c r="M18" s="8" t="s">
        <v>52</v>
      </c>
      <c r="N18" s="2" t="s">
        <v>52</v>
      </c>
    </row>
    <row r="19" spans="1:14" ht="30" customHeight="1" x14ac:dyDescent="0.3">
      <c r="A19" s="8" t="s">
        <v>178</v>
      </c>
      <c r="B19" s="8" t="s">
        <v>176</v>
      </c>
      <c r="C19" s="8" t="s">
        <v>171</v>
      </c>
      <c r="D19" s="8" t="s">
        <v>172</v>
      </c>
      <c r="E19" s="14"/>
      <c r="F19" s="14"/>
      <c r="G19" s="14"/>
      <c r="H19" s="14"/>
      <c r="I19" s="8" t="s">
        <v>177</v>
      </c>
      <c r="J19" s="8" t="s">
        <v>52</v>
      </c>
      <c r="K19" s="8" t="s">
        <v>52</v>
      </c>
      <c r="L19" s="8" t="s">
        <v>52</v>
      </c>
      <c r="M19" s="8" t="s">
        <v>52</v>
      </c>
      <c r="N19" s="2" t="s">
        <v>52</v>
      </c>
    </row>
    <row r="20" spans="1:14" ht="30" customHeight="1" x14ac:dyDescent="0.3">
      <c r="A20" s="8" t="s">
        <v>183</v>
      </c>
      <c r="B20" s="8" t="s">
        <v>180</v>
      </c>
      <c r="C20" s="8" t="s">
        <v>181</v>
      </c>
      <c r="D20" s="8" t="s">
        <v>172</v>
      </c>
      <c r="E20" s="14"/>
      <c r="F20" s="14"/>
      <c r="G20" s="14"/>
      <c r="H20" s="14"/>
      <c r="I20" s="8" t="s">
        <v>182</v>
      </c>
      <c r="J20" s="8" t="s">
        <v>52</v>
      </c>
      <c r="K20" s="8" t="s">
        <v>52</v>
      </c>
      <c r="L20" s="8" t="s">
        <v>52</v>
      </c>
      <c r="M20" s="8" t="s">
        <v>52</v>
      </c>
      <c r="N20" s="2" t="s">
        <v>52</v>
      </c>
    </row>
    <row r="21" spans="1:14" ht="30" customHeight="1" x14ac:dyDescent="0.3">
      <c r="A21" s="8" t="s">
        <v>188</v>
      </c>
      <c r="B21" s="8" t="s">
        <v>185</v>
      </c>
      <c r="C21" s="8" t="s">
        <v>186</v>
      </c>
      <c r="D21" s="8" t="s">
        <v>144</v>
      </c>
      <c r="E21" s="14"/>
      <c r="F21" s="14"/>
      <c r="G21" s="14"/>
      <c r="H21" s="14"/>
      <c r="I21" s="8" t="s">
        <v>187</v>
      </c>
      <c r="J21" s="8" t="s">
        <v>52</v>
      </c>
      <c r="K21" s="8" t="s">
        <v>52</v>
      </c>
      <c r="L21" s="8" t="s">
        <v>52</v>
      </c>
      <c r="M21" s="8" t="s">
        <v>52</v>
      </c>
      <c r="N21" s="2" t="s">
        <v>52</v>
      </c>
    </row>
    <row r="22" spans="1:14" ht="30" customHeight="1" x14ac:dyDescent="0.3">
      <c r="A22" s="8" t="s">
        <v>193</v>
      </c>
      <c r="B22" s="8" t="s">
        <v>190</v>
      </c>
      <c r="C22" s="8" t="s">
        <v>191</v>
      </c>
      <c r="D22" s="8" t="s">
        <v>60</v>
      </c>
      <c r="E22" s="14"/>
      <c r="F22" s="14"/>
      <c r="G22" s="14"/>
      <c r="H22" s="14"/>
      <c r="I22" s="8" t="s">
        <v>192</v>
      </c>
      <c r="J22" s="8" t="s">
        <v>52</v>
      </c>
      <c r="K22" s="8" t="s">
        <v>52</v>
      </c>
      <c r="L22" s="8" t="s">
        <v>52</v>
      </c>
      <c r="M22" s="8" t="s">
        <v>52</v>
      </c>
      <c r="N22" s="2" t="s">
        <v>52</v>
      </c>
    </row>
    <row r="23" spans="1:14" ht="30" customHeight="1" x14ac:dyDescent="0.3">
      <c r="A23" s="8" t="s">
        <v>200</v>
      </c>
      <c r="B23" s="8" t="s">
        <v>197</v>
      </c>
      <c r="C23" s="8" t="s">
        <v>198</v>
      </c>
      <c r="D23" s="8" t="s">
        <v>60</v>
      </c>
      <c r="E23" s="14"/>
      <c r="F23" s="14"/>
      <c r="G23" s="14"/>
      <c r="H23" s="14"/>
      <c r="I23" s="8" t="s">
        <v>199</v>
      </c>
      <c r="J23" s="8" t="s">
        <v>52</v>
      </c>
      <c r="K23" s="8" t="s">
        <v>52</v>
      </c>
      <c r="L23" s="8" t="s">
        <v>52</v>
      </c>
      <c r="M23" s="8" t="s">
        <v>52</v>
      </c>
      <c r="N23" s="2" t="s">
        <v>52</v>
      </c>
    </row>
    <row r="24" spans="1:14" ht="30" customHeight="1" x14ac:dyDescent="0.3">
      <c r="A24" s="8" t="s">
        <v>205</v>
      </c>
      <c r="B24" s="8" t="s">
        <v>202</v>
      </c>
      <c r="C24" s="8" t="s">
        <v>203</v>
      </c>
      <c r="D24" s="8" t="s">
        <v>60</v>
      </c>
      <c r="E24" s="14"/>
      <c r="F24" s="14"/>
      <c r="G24" s="14"/>
      <c r="H24" s="14"/>
      <c r="I24" s="8" t="s">
        <v>204</v>
      </c>
      <c r="J24" s="8" t="s">
        <v>52</v>
      </c>
      <c r="K24" s="8" t="s">
        <v>52</v>
      </c>
      <c r="L24" s="8" t="s">
        <v>52</v>
      </c>
      <c r="M24" s="8" t="s">
        <v>52</v>
      </c>
      <c r="N24" s="2" t="s">
        <v>52</v>
      </c>
    </row>
    <row r="25" spans="1:14" ht="30" customHeight="1" x14ac:dyDescent="0.3">
      <c r="A25" s="8" t="s">
        <v>214</v>
      </c>
      <c r="B25" s="8" t="s">
        <v>211</v>
      </c>
      <c r="C25" s="8" t="s">
        <v>212</v>
      </c>
      <c r="D25" s="8" t="s">
        <v>60</v>
      </c>
      <c r="E25" s="14"/>
      <c r="F25" s="14"/>
      <c r="G25" s="14"/>
      <c r="H25" s="14"/>
      <c r="I25" s="8" t="s">
        <v>213</v>
      </c>
      <c r="J25" s="8" t="s">
        <v>52</v>
      </c>
      <c r="K25" s="8" t="s">
        <v>52</v>
      </c>
      <c r="L25" s="8" t="s">
        <v>52</v>
      </c>
      <c r="M25" s="8" t="s">
        <v>52</v>
      </c>
      <c r="N25" s="2" t="s">
        <v>52</v>
      </c>
    </row>
    <row r="26" spans="1:14" ht="30" customHeight="1" x14ac:dyDescent="0.3">
      <c r="A26" s="8" t="s">
        <v>219</v>
      </c>
      <c r="B26" s="8" t="s">
        <v>216</v>
      </c>
      <c r="C26" s="8" t="s">
        <v>217</v>
      </c>
      <c r="D26" s="8" t="s">
        <v>60</v>
      </c>
      <c r="E26" s="14"/>
      <c r="F26" s="14"/>
      <c r="G26" s="14"/>
      <c r="H26" s="14"/>
      <c r="I26" s="8" t="s">
        <v>218</v>
      </c>
      <c r="J26" s="8" t="s">
        <v>52</v>
      </c>
      <c r="K26" s="8" t="s">
        <v>52</v>
      </c>
      <c r="L26" s="8" t="s">
        <v>52</v>
      </c>
      <c r="M26" s="8" t="s">
        <v>52</v>
      </c>
      <c r="N26" s="2" t="s">
        <v>52</v>
      </c>
    </row>
    <row r="27" spans="1:14" ht="30" customHeight="1" x14ac:dyDescent="0.3">
      <c r="A27" s="8" t="s">
        <v>224</v>
      </c>
      <c r="B27" s="8" t="s">
        <v>221</v>
      </c>
      <c r="C27" s="8" t="s">
        <v>222</v>
      </c>
      <c r="D27" s="8" t="s">
        <v>60</v>
      </c>
      <c r="E27" s="14"/>
      <c r="F27" s="14"/>
      <c r="G27" s="14"/>
      <c r="H27" s="14"/>
      <c r="I27" s="8" t="s">
        <v>223</v>
      </c>
      <c r="J27" s="8" t="s">
        <v>52</v>
      </c>
      <c r="K27" s="8" t="s">
        <v>52</v>
      </c>
      <c r="L27" s="8" t="s">
        <v>52</v>
      </c>
      <c r="M27" s="8" t="s">
        <v>52</v>
      </c>
      <c r="N27" s="2" t="s">
        <v>52</v>
      </c>
    </row>
    <row r="28" spans="1:14" ht="30" customHeight="1" x14ac:dyDescent="0.3">
      <c r="A28" s="8" t="s">
        <v>228</v>
      </c>
      <c r="B28" s="8" t="s">
        <v>226</v>
      </c>
      <c r="C28" s="8" t="s">
        <v>52</v>
      </c>
      <c r="D28" s="8" t="s">
        <v>60</v>
      </c>
      <c r="E28" s="14"/>
      <c r="F28" s="14"/>
      <c r="G28" s="14"/>
      <c r="H28" s="14"/>
      <c r="I28" s="8" t="s">
        <v>227</v>
      </c>
      <c r="J28" s="8" t="s">
        <v>52</v>
      </c>
      <c r="K28" s="8" t="s">
        <v>52</v>
      </c>
      <c r="L28" s="8" t="s">
        <v>52</v>
      </c>
      <c r="M28" s="8" t="s">
        <v>52</v>
      </c>
      <c r="N28" s="2" t="s">
        <v>52</v>
      </c>
    </row>
    <row r="29" spans="1:14" ht="30" customHeight="1" x14ac:dyDescent="0.3">
      <c r="A29" s="8" t="s">
        <v>233</v>
      </c>
      <c r="B29" s="8" t="s">
        <v>230</v>
      </c>
      <c r="C29" s="8" t="s">
        <v>231</v>
      </c>
      <c r="D29" s="8" t="s">
        <v>60</v>
      </c>
      <c r="E29" s="14"/>
      <c r="F29" s="14"/>
      <c r="G29" s="14"/>
      <c r="H29" s="14"/>
      <c r="I29" s="8" t="s">
        <v>232</v>
      </c>
      <c r="J29" s="8" t="s">
        <v>52</v>
      </c>
      <c r="K29" s="8" t="s">
        <v>52</v>
      </c>
      <c r="L29" s="8" t="s">
        <v>52</v>
      </c>
      <c r="M29" s="8" t="s">
        <v>52</v>
      </c>
      <c r="N29" s="2" t="s">
        <v>52</v>
      </c>
    </row>
    <row r="30" spans="1:14" ht="30" customHeight="1" x14ac:dyDescent="0.3">
      <c r="A30" s="8" t="s">
        <v>237</v>
      </c>
      <c r="B30" s="8" t="s">
        <v>235</v>
      </c>
      <c r="C30" s="8" t="s">
        <v>231</v>
      </c>
      <c r="D30" s="8" t="s">
        <v>60</v>
      </c>
      <c r="E30" s="14"/>
      <c r="F30" s="14"/>
      <c r="G30" s="14"/>
      <c r="H30" s="14"/>
      <c r="I30" s="8" t="s">
        <v>236</v>
      </c>
      <c r="J30" s="8" t="s">
        <v>52</v>
      </c>
      <c r="K30" s="8" t="s">
        <v>52</v>
      </c>
      <c r="L30" s="8" t="s">
        <v>52</v>
      </c>
      <c r="M30" s="8" t="s">
        <v>52</v>
      </c>
      <c r="N30" s="2" t="s">
        <v>52</v>
      </c>
    </row>
    <row r="31" spans="1:14" ht="30" customHeight="1" x14ac:dyDescent="0.3">
      <c r="A31" s="8" t="s">
        <v>241</v>
      </c>
      <c r="B31" s="8" t="s">
        <v>239</v>
      </c>
      <c r="C31" s="8" t="s">
        <v>231</v>
      </c>
      <c r="D31" s="8" t="s">
        <v>60</v>
      </c>
      <c r="E31" s="14"/>
      <c r="F31" s="14"/>
      <c r="G31" s="14"/>
      <c r="H31" s="14"/>
      <c r="I31" s="8" t="s">
        <v>240</v>
      </c>
      <c r="J31" s="8" t="s">
        <v>52</v>
      </c>
      <c r="K31" s="8" t="s">
        <v>52</v>
      </c>
      <c r="L31" s="8" t="s">
        <v>52</v>
      </c>
      <c r="M31" s="8" t="s">
        <v>52</v>
      </c>
      <c r="N31" s="2" t="s">
        <v>52</v>
      </c>
    </row>
    <row r="32" spans="1:14" ht="30" customHeight="1" x14ac:dyDescent="0.3">
      <c r="A32" s="8" t="s">
        <v>245</v>
      </c>
      <c r="B32" s="8" t="s">
        <v>243</v>
      </c>
      <c r="C32" s="8" t="s">
        <v>231</v>
      </c>
      <c r="D32" s="8" t="s">
        <v>60</v>
      </c>
      <c r="E32" s="14"/>
      <c r="F32" s="14"/>
      <c r="G32" s="14"/>
      <c r="H32" s="14"/>
      <c r="I32" s="8" t="s">
        <v>244</v>
      </c>
      <c r="J32" s="8" t="s">
        <v>52</v>
      </c>
      <c r="K32" s="8" t="s">
        <v>52</v>
      </c>
      <c r="L32" s="8" t="s">
        <v>52</v>
      </c>
      <c r="M32" s="8" t="s">
        <v>52</v>
      </c>
      <c r="N32" s="2" t="s">
        <v>52</v>
      </c>
    </row>
    <row r="33" spans="1:14" ht="30" customHeight="1" x14ac:dyDescent="0.3">
      <c r="A33" s="8" t="s">
        <v>250</v>
      </c>
      <c r="B33" s="8" t="s">
        <v>247</v>
      </c>
      <c r="C33" s="8" t="s">
        <v>248</v>
      </c>
      <c r="D33" s="8" t="s">
        <v>144</v>
      </c>
      <c r="E33" s="14"/>
      <c r="F33" s="14"/>
      <c r="G33" s="14"/>
      <c r="H33" s="14"/>
      <c r="I33" s="8" t="s">
        <v>249</v>
      </c>
      <c r="J33" s="8" t="s">
        <v>52</v>
      </c>
      <c r="K33" s="8" t="s">
        <v>52</v>
      </c>
      <c r="L33" s="8" t="s">
        <v>52</v>
      </c>
      <c r="M33" s="8" t="s">
        <v>52</v>
      </c>
      <c r="N33" s="2" t="s">
        <v>52</v>
      </c>
    </row>
    <row r="34" spans="1:14" ht="30" customHeight="1" x14ac:dyDescent="0.3">
      <c r="A34" s="8" t="s">
        <v>254</v>
      </c>
      <c r="B34" s="8" t="s">
        <v>251</v>
      </c>
      <c r="C34" s="8" t="s">
        <v>252</v>
      </c>
      <c r="D34" s="8" t="s">
        <v>133</v>
      </c>
      <c r="E34" s="14"/>
      <c r="F34" s="14"/>
      <c r="G34" s="14"/>
      <c r="H34" s="14"/>
      <c r="I34" s="8" t="s">
        <v>253</v>
      </c>
      <c r="J34" s="8" t="s">
        <v>52</v>
      </c>
      <c r="K34" s="8" t="s">
        <v>52</v>
      </c>
      <c r="L34" s="8" t="s">
        <v>52</v>
      </c>
      <c r="M34" s="8" t="s">
        <v>52</v>
      </c>
      <c r="N34" s="2" t="s">
        <v>52</v>
      </c>
    </row>
    <row r="35" spans="1:14" ht="30" customHeight="1" x14ac:dyDescent="0.3">
      <c r="A35" s="8" t="s">
        <v>259</v>
      </c>
      <c r="B35" s="8" t="s">
        <v>256</v>
      </c>
      <c r="C35" s="8" t="s">
        <v>257</v>
      </c>
      <c r="D35" s="8" t="s">
        <v>144</v>
      </c>
      <c r="E35" s="14"/>
      <c r="F35" s="14"/>
      <c r="G35" s="14"/>
      <c r="H35" s="14"/>
      <c r="I35" s="8" t="s">
        <v>258</v>
      </c>
      <c r="J35" s="8" t="s">
        <v>52</v>
      </c>
      <c r="K35" s="8" t="s">
        <v>52</v>
      </c>
      <c r="L35" s="8" t="s">
        <v>52</v>
      </c>
      <c r="M35" s="8" t="s">
        <v>52</v>
      </c>
      <c r="N35" s="2" t="s">
        <v>52</v>
      </c>
    </row>
    <row r="36" spans="1:14" ht="30" customHeight="1" x14ac:dyDescent="0.3">
      <c r="A36" s="8" t="s">
        <v>263</v>
      </c>
      <c r="B36" s="8" t="s">
        <v>260</v>
      </c>
      <c r="C36" s="8" t="s">
        <v>261</v>
      </c>
      <c r="D36" s="8" t="s">
        <v>133</v>
      </c>
      <c r="E36" s="14"/>
      <c r="F36" s="14"/>
      <c r="G36" s="14"/>
      <c r="H36" s="14"/>
      <c r="I36" s="8" t="s">
        <v>262</v>
      </c>
      <c r="J36" s="8" t="s">
        <v>52</v>
      </c>
      <c r="K36" s="8" t="s">
        <v>52</v>
      </c>
      <c r="L36" s="8" t="s">
        <v>52</v>
      </c>
      <c r="M36" s="8" t="s">
        <v>52</v>
      </c>
      <c r="N36" s="2" t="s">
        <v>52</v>
      </c>
    </row>
    <row r="37" spans="1:14" ht="30" customHeight="1" x14ac:dyDescent="0.3">
      <c r="A37" s="8" t="s">
        <v>268</v>
      </c>
      <c r="B37" s="8" t="s">
        <v>265</v>
      </c>
      <c r="C37" s="8" t="s">
        <v>266</v>
      </c>
      <c r="D37" s="8" t="s">
        <v>144</v>
      </c>
      <c r="E37" s="14"/>
      <c r="F37" s="14"/>
      <c r="G37" s="14"/>
      <c r="H37" s="14"/>
      <c r="I37" s="8" t="s">
        <v>267</v>
      </c>
      <c r="J37" s="8" t="s">
        <v>52</v>
      </c>
      <c r="K37" s="8" t="s">
        <v>52</v>
      </c>
      <c r="L37" s="8" t="s">
        <v>52</v>
      </c>
      <c r="M37" s="8" t="s">
        <v>52</v>
      </c>
      <c r="N37" s="2" t="s">
        <v>52</v>
      </c>
    </row>
    <row r="38" spans="1:14" ht="30" customHeight="1" x14ac:dyDescent="0.3">
      <c r="A38" s="8" t="s">
        <v>271</v>
      </c>
      <c r="B38" s="8" t="s">
        <v>269</v>
      </c>
      <c r="C38" s="8" t="s">
        <v>52</v>
      </c>
      <c r="D38" s="8" t="s">
        <v>144</v>
      </c>
      <c r="E38" s="14"/>
      <c r="F38" s="14"/>
      <c r="G38" s="14"/>
      <c r="H38" s="14"/>
      <c r="I38" s="8" t="s">
        <v>270</v>
      </c>
      <c r="J38" s="8" t="s">
        <v>52</v>
      </c>
      <c r="K38" s="8" t="s">
        <v>52</v>
      </c>
      <c r="L38" s="8" t="s">
        <v>52</v>
      </c>
      <c r="M38" s="8" t="s">
        <v>52</v>
      </c>
      <c r="N38" s="2" t="s">
        <v>52</v>
      </c>
    </row>
    <row r="39" spans="1:14" ht="30" customHeight="1" x14ac:dyDescent="0.3">
      <c r="A39" s="8" t="s">
        <v>275</v>
      </c>
      <c r="B39" s="8" t="s">
        <v>272</v>
      </c>
      <c r="C39" s="8" t="s">
        <v>273</v>
      </c>
      <c r="D39" s="8" t="s">
        <v>144</v>
      </c>
      <c r="E39" s="14"/>
      <c r="F39" s="14"/>
      <c r="G39" s="14"/>
      <c r="H39" s="14"/>
      <c r="I39" s="8" t="s">
        <v>274</v>
      </c>
      <c r="J39" s="8" t="s">
        <v>52</v>
      </c>
      <c r="K39" s="8" t="s">
        <v>52</v>
      </c>
      <c r="L39" s="8" t="s">
        <v>52</v>
      </c>
      <c r="M39" s="8" t="s">
        <v>52</v>
      </c>
      <c r="N39" s="2" t="s">
        <v>52</v>
      </c>
    </row>
    <row r="40" spans="1:14" ht="30" customHeight="1" x14ac:dyDescent="0.3">
      <c r="A40" s="8" t="s">
        <v>279</v>
      </c>
      <c r="B40" s="8" t="s">
        <v>277</v>
      </c>
      <c r="C40" s="8" t="s">
        <v>52</v>
      </c>
      <c r="D40" s="8" t="s">
        <v>144</v>
      </c>
      <c r="E40" s="14"/>
      <c r="F40" s="14"/>
      <c r="G40" s="14"/>
      <c r="H40" s="14"/>
      <c r="I40" s="8" t="s">
        <v>278</v>
      </c>
      <c r="J40" s="8" t="s">
        <v>52</v>
      </c>
      <c r="K40" s="8" t="s">
        <v>52</v>
      </c>
      <c r="L40" s="8" t="s">
        <v>52</v>
      </c>
      <c r="M40" s="8" t="s">
        <v>52</v>
      </c>
      <c r="N40" s="2" t="s">
        <v>52</v>
      </c>
    </row>
    <row r="41" spans="1:14" ht="30" customHeight="1" x14ac:dyDescent="0.3">
      <c r="A41" s="8" t="s">
        <v>283</v>
      </c>
      <c r="B41" s="8" t="s">
        <v>280</v>
      </c>
      <c r="C41" s="8" t="s">
        <v>281</v>
      </c>
      <c r="D41" s="8" t="s">
        <v>144</v>
      </c>
      <c r="E41" s="14"/>
      <c r="F41" s="14"/>
      <c r="G41" s="14"/>
      <c r="H41" s="14"/>
      <c r="I41" s="8" t="s">
        <v>282</v>
      </c>
      <c r="J41" s="8" t="s">
        <v>52</v>
      </c>
      <c r="K41" s="8" t="s">
        <v>52</v>
      </c>
      <c r="L41" s="8" t="s">
        <v>52</v>
      </c>
      <c r="M41" s="8" t="s">
        <v>52</v>
      </c>
      <c r="N41" s="2" t="s">
        <v>52</v>
      </c>
    </row>
    <row r="42" spans="1:14" ht="30" customHeight="1" x14ac:dyDescent="0.3">
      <c r="A42" s="8" t="s">
        <v>286</v>
      </c>
      <c r="B42" s="8" t="s">
        <v>284</v>
      </c>
      <c r="C42" s="8" t="s">
        <v>281</v>
      </c>
      <c r="D42" s="8" t="s">
        <v>144</v>
      </c>
      <c r="E42" s="14"/>
      <c r="F42" s="14"/>
      <c r="G42" s="14"/>
      <c r="H42" s="14"/>
      <c r="I42" s="8" t="s">
        <v>285</v>
      </c>
      <c r="J42" s="8" t="s">
        <v>52</v>
      </c>
      <c r="K42" s="8" t="s">
        <v>52</v>
      </c>
      <c r="L42" s="8" t="s">
        <v>52</v>
      </c>
      <c r="M42" s="8" t="s">
        <v>52</v>
      </c>
      <c r="N42" s="2" t="s">
        <v>52</v>
      </c>
    </row>
    <row r="43" spans="1:14" ht="30" customHeight="1" x14ac:dyDescent="0.3">
      <c r="A43" s="8" t="s">
        <v>289</v>
      </c>
      <c r="B43" s="8" t="s">
        <v>287</v>
      </c>
      <c r="C43" s="8" t="s">
        <v>52</v>
      </c>
      <c r="D43" s="8" t="s">
        <v>144</v>
      </c>
      <c r="E43" s="14"/>
      <c r="F43" s="14"/>
      <c r="G43" s="14"/>
      <c r="H43" s="14"/>
      <c r="I43" s="8" t="s">
        <v>288</v>
      </c>
      <c r="J43" s="8" t="s">
        <v>52</v>
      </c>
      <c r="K43" s="8" t="s">
        <v>52</v>
      </c>
      <c r="L43" s="8" t="s">
        <v>52</v>
      </c>
      <c r="M43" s="8" t="s">
        <v>52</v>
      </c>
      <c r="N43" s="2" t="s">
        <v>52</v>
      </c>
    </row>
    <row r="44" spans="1:14" ht="30" customHeight="1" x14ac:dyDescent="0.3">
      <c r="A44" s="8" t="s">
        <v>293</v>
      </c>
      <c r="B44" s="8" t="s">
        <v>290</v>
      </c>
      <c r="C44" s="8" t="s">
        <v>291</v>
      </c>
      <c r="D44" s="8" t="s">
        <v>60</v>
      </c>
      <c r="E44" s="14"/>
      <c r="F44" s="14"/>
      <c r="G44" s="14"/>
      <c r="H44" s="14"/>
      <c r="I44" s="8" t="s">
        <v>292</v>
      </c>
      <c r="J44" s="8" t="s">
        <v>52</v>
      </c>
      <c r="K44" s="8" t="s">
        <v>52</v>
      </c>
      <c r="L44" s="8" t="s">
        <v>52</v>
      </c>
      <c r="M44" s="8" t="s">
        <v>52</v>
      </c>
      <c r="N44" s="2" t="s">
        <v>52</v>
      </c>
    </row>
    <row r="45" spans="1:14" ht="30" customHeight="1" x14ac:dyDescent="0.3">
      <c r="A45" s="8" t="s">
        <v>297</v>
      </c>
      <c r="B45" s="8" t="s">
        <v>295</v>
      </c>
      <c r="C45" s="8" t="s">
        <v>52</v>
      </c>
      <c r="D45" s="8" t="s">
        <v>60</v>
      </c>
      <c r="E45" s="14"/>
      <c r="F45" s="14"/>
      <c r="G45" s="14"/>
      <c r="H45" s="14"/>
      <c r="I45" s="8" t="s">
        <v>296</v>
      </c>
      <c r="J45" s="8" t="s">
        <v>52</v>
      </c>
      <c r="K45" s="8" t="s">
        <v>52</v>
      </c>
      <c r="L45" s="8" t="s">
        <v>52</v>
      </c>
      <c r="M45" s="8" t="s">
        <v>52</v>
      </c>
      <c r="N45" s="2" t="s">
        <v>52</v>
      </c>
    </row>
    <row r="46" spans="1:14" ht="30" customHeight="1" x14ac:dyDescent="0.3">
      <c r="A46" s="8" t="s">
        <v>302</v>
      </c>
      <c r="B46" s="8" t="s">
        <v>299</v>
      </c>
      <c r="C46" s="8" t="s">
        <v>300</v>
      </c>
      <c r="D46" s="8" t="s">
        <v>144</v>
      </c>
      <c r="E46" s="14"/>
      <c r="F46" s="14"/>
      <c r="G46" s="14"/>
      <c r="H46" s="14"/>
      <c r="I46" s="8" t="s">
        <v>301</v>
      </c>
      <c r="J46" s="8" t="s">
        <v>52</v>
      </c>
      <c r="K46" s="8" t="s">
        <v>52</v>
      </c>
      <c r="L46" s="8" t="s">
        <v>52</v>
      </c>
      <c r="M46" s="8" t="s">
        <v>52</v>
      </c>
      <c r="N46" s="2" t="s">
        <v>52</v>
      </c>
    </row>
    <row r="47" spans="1:14" ht="30" customHeight="1" x14ac:dyDescent="0.3">
      <c r="A47" s="8" t="s">
        <v>399</v>
      </c>
      <c r="B47" s="8" t="s">
        <v>396</v>
      </c>
      <c r="C47" s="8" t="s">
        <v>397</v>
      </c>
      <c r="D47" s="8" t="s">
        <v>60</v>
      </c>
      <c r="E47" s="14"/>
      <c r="F47" s="14"/>
      <c r="G47" s="14"/>
      <c r="H47" s="14"/>
      <c r="I47" s="8" t="s">
        <v>398</v>
      </c>
      <c r="J47" s="8" t="s">
        <v>52</v>
      </c>
      <c r="K47" s="8" t="s">
        <v>52</v>
      </c>
      <c r="L47" s="8" t="s">
        <v>52</v>
      </c>
      <c r="M47" s="8" t="s">
        <v>52</v>
      </c>
      <c r="N47" s="2" t="s">
        <v>52</v>
      </c>
    </row>
    <row r="48" spans="1:14" ht="30" customHeight="1" x14ac:dyDescent="0.3">
      <c r="A48" s="8" t="s">
        <v>410</v>
      </c>
      <c r="B48" s="8" t="s">
        <v>407</v>
      </c>
      <c r="C48" s="8" t="s">
        <v>408</v>
      </c>
      <c r="D48" s="8" t="s">
        <v>60</v>
      </c>
      <c r="E48" s="14"/>
      <c r="F48" s="14"/>
      <c r="G48" s="14"/>
      <c r="H48" s="14"/>
      <c r="I48" s="8" t="s">
        <v>409</v>
      </c>
      <c r="J48" s="8" t="s">
        <v>52</v>
      </c>
      <c r="K48" s="8" t="s">
        <v>52</v>
      </c>
      <c r="L48" s="8" t="s">
        <v>52</v>
      </c>
      <c r="M48" s="8" t="s">
        <v>52</v>
      </c>
      <c r="N48" s="2" t="s">
        <v>52</v>
      </c>
    </row>
    <row r="49" spans="1:14" ht="30" customHeight="1" x14ac:dyDescent="0.3">
      <c r="A49" s="8" t="s">
        <v>420</v>
      </c>
      <c r="B49" s="8" t="s">
        <v>417</v>
      </c>
      <c r="C49" s="8" t="s">
        <v>418</v>
      </c>
      <c r="D49" s="8" t="s">
        <v>60</v>
      </c>
      <c r="E49" s="14"/>
      <c r="F49" s="14"/>
      <c r="G49" s="14"/>
      <c r="H49" s="14"/>
      <c r="I49" s="8" t="s">
        <v>419</v>
      </c>
      <c r="J49" s="8" t="s">
        <v>52</v>
      </c>
      <c r="K49" s="8" t="s">
        <v>52</v>
      </c>
      <c r="L49" s="8" t="s">
        <v>52</v>
      </c>
      <c r="M49" s="8" t="s">
        <v>52</v>
      </c>
      <c r="N49" s="2" t="s">
        <v>52</v>
      </c>
    </row>
    <row r="50" spans="1:14" ht="30" customHeight="1" x14ac:dyDescent="0.3">
      <c r="A50" s="8" t="s">
        <v>730</v>
      </c>
      <c r="B50" s="8" t="s">
        <v>727</v>
      </c>
      <c r="C50" s="8" t="s">
        <v>728</v>
      </c>
      <c r="D50" s="8" t="s">
        <v>445</v>
      </c>
      <c r="E50" s="14"/>
      <c r="F50" s="14"/>
      <c r="G50" s="14"/>
      <c r="H50" s="14"/>
      <c r="I50" s="8" t="s">
        <v>729</v>
      </c>
      <c r="J50" s="8" t="s">
        <v>52</v>
      </c>
      <c r="K50" s="8" t="s">
        <v>52</v>
      </c>
      <c r="L50" s="8" t="s">
        <v>52</v>
      </c>
      <c r="M50" s="8" t="s">
        <v>52</v>
      </c>
      <c r="N50" s="2" t="s">
        <v>52</v>
      </c>
    </row>
    <row r="51" spans="1:14" ht="30" customHeight="1" x14ac:dyDescent="0.3">
      <c r="A51" s="8" t="s">
        <v>734</v>
      </c>
      <c r="B51" s="8" t="s">
        <v>727</v>
      </c>
      <c r="C51" s="8" t="s">
        <v>732</v>
      </c>
      <c r="D51" s="8" t="s">
        <v>445</v>
      </c>
      <c r="E51" s="14"/>
      <c r="F51" s="14"/>
      <c r="G51" s="14"/>
      <c r="H51" s="14"/>
      <c r="I51" s="8" t="s">
        <v>733</v>
      </c>
      <c r="J51" s="8" t="s">
        <v>52</v>
      </c>
      <c r="K51" s="8" t="s">
        <v>52</v>
      </c>
      <c r="L51" s="8" t="s">
        <v>52</v>
      </c>
      <c r="M51" s="8" t="s">
        <v>52</v>
      </c>
      <c r="N51" s="2" t="s">
        <v>52</v>
      </c>
    </row>
    <row r="52" spans="1:14" ht="30" customHeight="1" x14ac:dyDescent="0.3">
      <c r="A52" s="8" t="s">
        <v>739</v>
      </c>
      <c r="B52" s="8" t="s">
        <v>736</v>
      </c>
      <c r="C52" s="8" t="s">
        <v>737</v>
      </c>
      <c r="D52" s="8" t="s">
        <v>60</v>
      </c>
      <c r="E52" s="14"/>
      <c r="F52" s="14"/>
      <c r="G52" s="14"/>
      <c r="H52" s="14"/>
      <c r="I52" s="8" t="s">
        <v>738</v>
      </c>
      <c r="J52" s="8" t="s">
        <v>52</v>
      </c>
      <c r="K52" s="8" t="s">
        <v>52</v>
      </c>
      <c r="L52" s="8" t="s">
        <v>52</v>
      </c>
      <c r="M52" s="8" t="s">
        <v>52</v>
      </c>
      <c r="N52" s="2" t="s">
        <v>52</v>
      </c>
    </row>
    <row r="53" spans="1:14" ht="30" customHeight="1" x14ac:dyDescent="0.3">
      <c r="A53" s="8" t="s">
        <v>744</v>
      </c>
      <c r="B53" s="8" t="s">
        <v>741</v>
      </c>
      <c r="C53" s="8" t="s">
        <v>742</v>
      </c>
      <c r="D53" s="8" t="s">
        <v>60</v>
      </c>
      <c r="E53" s="14"/>
      <c r="F53" s="14"/>
      <c r="G53" s="14"/>
      <c r="H53" s="14"/>
      <c r="I53" s="8" t="s">
        <v>743</v>
      </c>
      <c r="J53" s="8" t="s">
        <v>52</v>
      </c>
      <c r="K53" s="8" t="s">
        <v>52</v>
      </c>
      <c r="L53" s="8" t="s">
        <v>52</v>
      </c>
      <c r="M53" s="8" t="s">
        <v>52</v>
      </c>
      <c r="N53" s="2" t="s">
        <v>52</v>
      </c>
    </row>
    <row r="54" spans="1:14" ht="30" customHeight="1" x14ac:dyDescent="0.3">
      <c r="A54" s="8" t="s">
        <v>436</v>
      </c>
      <c r="B54" s="8" t="s">
        <v>433</v>
      </c>
      <c r="C54" s="8" t="s">
        <v>434</v>
      </c>
      <c r="D54" s="8" t="s">
        <v>60</v>
      </c>
      <c r="E54" s="14"/>
      <c r="F54" s="14"/>
      <c r="G54" s="14"/>
      <c r="H54" s="14"/>
      <c r="I54" s="8" t="s">
        <v>435</v>
      </c>
      <c r="J54" s="8" t="s">
        <v>52</v>
      </c>
      <c r="K54" s="8" t="s">
        <v>52</v>
      </c>
      <c r="L54" s="8" t="s">
        <v>52</v>
      </c>
      <c r="M54" s="8" t="s">
        <v>52</v>
      </c>
      <c r="N54" s="2" t="s">
        <v>52</v>
      </c>
    </row>
    <row r="55" spans="1:14" ht="30" customHeight="1" x14ac:dyDescent="0.3">
      <c r="A55" s="8" t="s">
        <v>441</v>
      </c>
      <c r="B55" s="8" t="s">
        <v>438</v>
      </c>
      <c r="C55" s="8" t="s">
        <v>439</v>
      </c>
      <c r="D55" s="8" t="s">
        <v>60</v>
      </c>
      <c r="E55" s="14"/>
      <c r="F55" s="14"/>
      <c r="G55" s="14"/>
      <c r="H55" s="14"/>
      <c r="I55" s="8" t="s">
        <v>440</v>
      </c>
      <c r="J55" s="8" t="s">
        <v>52</v>
      </c>
      <c r="K55" s="8" t="s">
        <v>52</v>
      </c>
      <c r="L55" s="8" t="s">
        <v>52</v>
      </c>
      <c r="M55" s="8" t="s">
        <v>52</v>
      </c>
      <c r="N55" s="2" t="s">
        <v>52</v>
      </c>
    </row>
    <row r="56" spans="1:14" ht="30" customHeight="1" x14ac:dyDescent="0.3">
      <c r="A56" s="8" t="s">
        <v>447</v>
      </c>
      <c r="B56" s="8" t="s">
        <v>443</v>
      </c>
      <c r="C56" s="8" t="s">
        <v>444</v>
      </c>
      <c r="D56" s="8" t="s">
        <v>445</v>
      </c>
      <c r="E56" s="14"/>
      <c r="F56" s="14"/>
      <c r="G56" s="14"/>
      <c r="H56" s="14"/>
      <c r="I56" s="8" t="s">
        <v>446</v>
      </c>
      <c r="J56" s="8" t="s">
        <v>52</v>
      </c>
      <c r="K56" s="8" t="s">
        <v>52</v>
      </c>
      <c r="L56" s="8" t="s">
        <v>52</v>
      </c>
      <c r="M56" s="8" t="s">
        <v>52</v>
      </c>
      <c r="N56" s="2" t="s">
        <v>52</v>
      </c>
    </row>
    <row r="57" spans="1:14" ht="30" customHeight="1" x14ac:dyDescent="0.3">
      <c r="A57" s="8" t="s">
        <v>474</v>
      </c>
      <c r="B57" s="8" t="s">
        <v>471</v>
      </c>
      <c r="C57" s="8" t="s">
        <v>472</v>
      </c>
      <c r="D57" s="8" t="s">
        <v>83</v>
      </c>
      <c r="E57" s="14"/>
      <c r="F57" s="14"/>
      <c r="G57" s="14"/>
      <c r="H57" s="14"/>
      <c r="I57" s="8" t="s">
        <v>473</v>
      </c>
      <c r="J57" s="8" t="s">
        <v>52</v>
      </c>
      <c r="K57" s="8" t="s">
        <v>52</v>
      </c>
      <c r="L57" s="8" t="s">
        <v>52</v>
      </c>
      <c r="M57" s="8" t="s">
        <v>52</v>
      </c>
      <c r="N57" s="2" t="s">
        <v>52</v>
      </c>
    </row>
    <row r="58" spans="1:14" ht="30" customHeight="1" x14ac:dyDescent="0.3">
      <c r="A58" s="8" t="s">
        <v>479</v>
      </c>
      <c r="B58" s="8" t="s">
        <v>476</v>
      </c>
      <c r="C58" s="8" t="s">
        <v>477</v>
      </c>
      <c r="D58" s="8" t="s">
        <v>382</v>
      </c>
      <c r="E58" s="14"/>
      <c r="F58" s="14"/>
      <c r="G58" s="14"/>
      <c r="H58" s="14"/>
      <c r="I58" s="8" t="s">
        <v>478</v>
      </c>
      <c r="J58" s="8" t="s">
        <v>52</v>
      </c>
      <c r="K58" s="8" t="s">
        <v>52</v>
      </c>
      <c r="L58" s="8" t="s">
        <v>52</v>
      </c>
      <c r="M58" s="8" t="s">
        <v>52</v>
      </c>
      <c r="N58" s="2" t="s">
        <v>52</v>
      </c>
    </row>
    <row r="59" spans="1:14" ht="30" customHeight="1" x14ac:dyDescent="0.3">
      <c r="A59" s="8" t="s">
        <v>590</v>
      </c>
      <c r="B59" s="8" t="s">
        <v>517</v>
      </c>
      <c r="C59" s="8" t="s">
        <v>588</v>
      </c>
      <c r="D59" s="8" t="s">
        <v>382</v>
      </c>
      <c r="E59" s="14"/>
      <c r="F59" s="14"/>
      <c r="G59" s="14"/>
      <c r="H59" s="14"/>
      <c r="I59" s="8" t="s">
        <v>589</v>
      </c>
      <c r="J59" s="8" t="s">
        <v>52</v>
      </c>
      <c r="K59" s="8" t="s">
        <v>52</v>
      </c>
      <c r="L59" s="8" t="s">
        <v>52</v>
      </c>
      <c r="M59" s="8" t="s">
        <v>52</v>
      </c>
      <c r="N59" s="2" t="s">
        <v>52</v>
      </c>
    </row>
    <row r="60" spans="1:14" ht="30" customHeight="1" x14ac:dyDescent="0.3">
      <c r="A60" s="8" t="s">
        <v>496</v>
      </c>
      <c r="B60" s="8" t="s">
        <v>494</v>
      </c>
      <c r="C60" s="8" t="s">
        <v>52</v>
      </c>
      <c r="D60" s="8" t="s">
        <v>133</v>
      </c>
      <c r="E60" s="14"/>
      <c r="F60" s="14"/>
      <c r="G60" s="14"/>
      <c r="H60" s="14"/>
      <c r="I60" s="8" t="s">
        <v>495</v>
      </c>
      <c r="J60" s="8" t="s">
        <v>52</v>
      </c>
      <c r="K60" s="8" t="s">
        <v>52</v>
      </c>
      <c r="L60" s="8" t="s">
        <v>52</v>
      </c>
      <c r="M60" s="8" t="s">
        <v>52</v>
      </c>
      <c r="N60" s="2" t="s">
        <v>52</v>
      </c>
    </row>
    <row r="61" spans="1:14" ht="30" customHeight="1" x14ac:dyDescent="0.3">
      <c r="A61" s="8" t="s">
        <v>520</v>
      </c>
      <c r="B61" s="8" t="s">
        <v>517</v>
      </c>
      <c r="C61" s="8" t="s">
        <v>518</v>
      </c>
      <c r="D61" s="8" t="s">
        <v>382</v>
      </c>
      <c r="E61" s="14"/>
      <c r="F61" s="14"/>
      <c r="G61" s="14"/>
      <c r="H61" s="14"/>
      <c r="I61" s="8" t="s">
        <v>519</v>
      </c>
      <c r="J61" s="8" t="s">
        <v>52</v>
      </c>
      <c r="K61" s="8" t="s">
        <v>52</v>
      </c>
      <c r="L61" s="8" t="s">
        <v>52</v>
      </c>
      <c r="M61" s="8" t="s">
        <v>52</v>
      </c>
      <c r="N61" s="2" t="s">
        <v>52</v>
      </c>
    </row>
    <row r="62" spans="1:14" ht="30" customHeight="1" x14ac:dyDescent="0.3">
      <c r="A62" s="8" t="s">
        <v>525</v>
      </c>
      <c r="B62" s="8" t="s">
        <v>522</v>
      </c>
      <c r="C62" s="8" t="s">
        <v>523</v>
      </c>
      <c r="D62" s="8" t="s">
        <v>144</v>
      </c>
      <c r="E62" s="14"/>
      <c r="F62" s="14"/>
      <c r="G62" s="14"/>
      <c r="H62" s="14"/>
      <c r="I62" s="8" t="s">
        <v>524</v>
      </c>
      <c r="J62" s="8" t="s">
        <v>52</v>
      </c>
      <c r="K62" s="8" t="s">
        <v>52</v>
      </c>
      <c r="L62" s="8" t="s">
        <v>52</v>
      </c>
      <c r="M62" s="8" t="s">
        <v>52</v>
      </c>
      <c r="N62" s="2" t="s">
        <v>52</v>
      </c>
    </row>
    <row r="63" spans="1:14" ht="30" customHeight="1" x14ac:dyDescent="0.3">
      <c r="A63" s="8" t="s">
        <v>546</v>
      </c>
      <c r="B63" s="8" t="s">
        <v>517</v>
      </c>
      <c r="C63" s="8" t="s">
        <v>544</v>
      </c>
      <c r="D63" s="8" t="s">
        <v>382</v>
      </c>
      <c r="E63" s="14"/>
      <c r="F63" s="14"/>
      <c r="G63" s="14"/>
      <c r="H63" s="14"/>
      <c r="I63" s="8" t="s">
        <v>545</v>
      </c>
      <c r="J63" s="8" t="s">
        <v>52</v>
      </c>
      <c r="K63" s="8" t="s">
        <v>52</v>
      </c>
      <c r="L63" s="8" t="s">
        <v>52</v>
      </c>
      <c r="M63" s="8" t="s">
        <v>52</v>
      </c>
      <c r="N63" s="2" t="s">
        <v>52</v>
      </c>
    </row>
    <row r="64" spans="1:14" ht="30" customHeight="1" x14ac:dyDescent="0.3">
      <c r="A64" s="8" t="s">
        <v>551</v>
      </c>
      <c r="B64" s="8" t="s">
        <v>548</v>
      </c>
      <c r="C64" s="8" t="s">
        <v>549</v>
      </c>
      <c r="D64" s="8" t="s">
        <v>144</v>
      </c>
      <c r="E64" s="14"/>
      <c r="F64" s="14"/>
      <c r="G64" s="14"/>
      <c r="H64" s="14"/>
      <c r="I64" s="8" t="s">
        <v>550</v>
      </c>
      <c r="J64" s="8" t="s">
        <v>52</v>
      </c>
      <c r="K64" s="8" t="s">
        <v>52</v>
      </c>
      <c r="L64" s="8" t="s">
        <v>52</v>
      </c>
      <c r="M64" s="8" t="s">
        <v>52</v>
      </c>
      <c r="N64" s="2" t="s">
        <v>52</v>
      </c>
    </row>
    <row r="65" spans="1:14" ht="30" customHeight="1" x14ac:dyDescent="0.3">
      <c r="A65" s="8" t="s">
        <v>604</v>
      </c>
      <c r="B65" s="8" t="s">
        <v>601</v>
      </c>
      <c r="C65" s="8" t="s">
        <v>602</v>
      </c>
      <c r="D65" s="8" t="s">
        <v>60</v>
      </c>
      <c r="E65" s="14"/>
      <c r="F65" s="14"/>
      <c r="G65" s="14"/>
      <c r="H65" s="14"/>
      <c r="I65" s="8" t="s">
        <v>603</v>
      </c>
      <c r="J65" s="8" t="s">
        <v>52</v>
      </c>
      <c r="K65" s="8" t="s">
        <v>52</v>
      </c>
      <c r="L65" s="8" t="s">
        <v>52</v>
      </c>
      <c r="M65" s="8" t="s">
        <v>52</v>
      </c>
      <c r="N65" s="2" t="s">
        <v>52</v>
      </c>
    </row>
    <row r="66" spans="1:14" ht="30" customHeight="1" x14ac:dyDescent="0.3">
      <c r="A66" s="8" t="s">
        <v>609</v>
      </c>
      <c r="B66" s="8" t="s">
        <v>606</v>
      </c>
      <c r="C66" s="8" t="s">
        <v>607</v>
      </c>
      <c r="D66" s="8" t="s">
        <v>60</v>
      </c>
      <c r="E66" s="14"/>
      <c r="F66" s="14"/>
      <c r="G66" s="14"/>
      <c r="H66" s="14"/>
      <c r="I66" s="8" t="s">
        <v>608</v>
      </c>
      <c r="J66" s="8" t="s">
        <v>52</v>
      </c>
      <c r="K66" s="8" t="s">
        <v>52</v>
      </c>
      <c r="L66" s="8" t="s">
        <v>52</v>
      </c>
      <c r="M66" s="8" t="s">
        <v>52</v>
      </c>
      <c r="N66" s="2" t="s">
        <v>52</v>
      </c>
    </row>
    <row r="67" spans="1:14" ht="30" customHeight="1" x14ac:dyDescent="0.3">
      <c r="A67" s="8" t="s">
        <v>850</v>
      </c>
      <c r="B67" s="8" t="s">
        <v>197</v>
      </c>
      <c r="C67" s="8" t="s">
        <v>848</v>
      </c>
      <c r="D67" s="8" t="s">
        <v>60</v>
      </c>
      <c r="E67" s="14"/>
      <c r="F67" s="14"/>
      <c r="G67" s="14"/>
      <c r="H67" s="14"/>
      <c r="I67" s="8" t="s">
        <v>849</v>
      </c>
      <c r="J67" s="8" t="s">
        <v>52</v>
      </c>
      <c r="K67" s="8" t="s">
        <v>52</v>
      </c>
      <c r="L67" s="8" t="s">
        <v>52</v>
      </c>
      <c r="M67" s="8" t="s">
        <v>52</v>
      </c>
      <c r="N67" s="2" t="s">
        <v>52</v>
      </c>
    </row>
    <row r="68" spans="1:14" ht="30" customHeight="1" x14ac:dyDescent="0.3">
      <c r="A68" s="8" t="s">
        <v>623</v>
      </c>
      <c r="B68" s="8" t="s">
        <v>620</v>
      </c>
      <c r="C68" s="8" t="s">
        <v>621</v>
      </c>
      <c r="D68" s="8" t="s">
        <v>60</v>
      </c>
      <c r="E68" s="14"/>
      <c r="F68" s="14"/>
      <c r="G68" s="14"/>
      <c r="H68" s="14"/>
      <c r="I68" s="8" t="s">
        <v>622</v>
      </c>
      <c r="J68" s="8" t="s">
        <v>52</v>
      </c>
      <c r="K68" s="8" t="s">
        <v>52</v>
      </c>
      <c r="L68" s="8" t="s">
        <v>52</v>
      </c>
      <c r="M68" s="8" t="s">
        <v>52</v>
      </c>
      <c r="N68" s="2" t="s">
        <v>52</v>
      </c>
    </row>
    <row r="69" spans="1:14" ht="30" customHeight="1" x14ac:dyDescent="0.3">
      <c r="A69" s="8" t="s">
        <v>639</v>
      </c>
      <c r="B69" s="8" t="s">
        <v>548</v>
      </c>
      <c r="C69" s="8" t="s">
        <v>637</v>
      </c>
      <c r="D69" s="8" t="s">
        <v>144</v>
      </c>
      <c r="E69" s="14"/>
      <c r="F69" s="14"/>
      <c r="G69" s="14"/>
      <c r="H69" s="14"/>
      <c r="I69" s="8" t="s">
        <v>860</v>
      </c>
      <c r="J69" s="8" t="s">
        <v>52</v>
      </c>
      <c r="K69" s="8" t="s">
        <v>52</v>
      </c>
      <c r="L69" s="8" t="s">
        <v>52</v>
      </c>
      <c r="M69" s="8" t="s">
        <v>52</v>
      </c>
      <c r="N69" s="2" t="s">
        <v>52</v>
      </c>
    </row>
    <row r="70" spans="1:14" ht="30" customHeight="1" x14ac:dyDescent="0.3">
      <c r="A70" s="8" t="s">
        <v>651</v>
      </c>
      <c r="B70" s="8" t="s">
        <v>649</v>
      </c>
      <c r="C70" s="8" t="s">
        <v>650</v>
      </c>
      <c r="D70" s="8" t="s">
        <v>60</v>
      </c>
      <c r="E70" s="14"/>
      <c r="F70" s="14"/>
      <c r="G70" s="14"/>
      <c r="H70" s="14"/>
      <c r="I70" s="8" t="s">
        <v>865</v>
      </c>
      <c r="J70" s="8" t="s">
        <v>52</v>
      </c>
      <c r="K70" s="8" t="s">
        <v>52</v>
      </c>
      <c r="L70" s="8" t="s">
        <v>52</v>
      </c>
      <c r="M70" s="8" t="s">
        <v>52</v>
      </c>
      <c r="N70" s="2" t="s">
        <v>52</v>
      </c>
    </row>
    <row r="71" spans="1:14" ht="30" customHeight="1" x14ac:dyDescent="0.3">
      <c r="A71" s="8" t="s">
        <v>663</v>
      </c>
      <c r="B71" s="8" t="s">
        <v>660</v>
      </c>
      <c r="C71" s="8" t="s">
        <v>661</v>
      </c>
      <c r="D71" s="8" t="s">
        <v>305</v>
      </c>
      <c r="E71" s="14"/>
      <c r="F71" s="14"/>
      <c r="G71" s="14"/>
      <c r="H71" s="14"/>
      <c r="I71" s="8" t="s">
        <v>662</v>
      </c>
      <c r="J71" s="8" t="s">
        <v>52</v>
      </c>
      <c r="K71" s="8" t="s">
        <v>52</v>
      </c>
      <c r="L71" s="8" t="s">
        <v>52</v>
      </c>
      <c r="M71" s="8" t="s">
        <v>52</v>
      </c>
      <c r="N71" s="2" t="s">
        <v>52</v>
      </c>
    </row>
    <row r="72" spans="1:14" ht="30" customHeight="1" x14ac:dyDescent="0.3">
      <c r="A72" s="8" t="s">
        <v>871</v>
      </c>
      <c r="B72" s="8" t="s">
        <v>660</v>
      </c>
      <c r="C72" s="8" t="s">
        <v>869</v>
      </c>
      <c r="D72" s="8" t="s">
        <v>305</v>
      </c>
      <c r="E72" s="14"/>
      <c r="F72" s="14"/>
      <c r="G72" s="14"/>
      <c r="H72" s="14"/>
      <c r="I72" s="8" t="s">
        <v>870</v>
      </c>
      <c r="J72" s="8" t="s">
        <v>52</v>
      </c>
      <c r="K72" s="8" t="s">
        <v>52</v>
      </c>
      <c r="L72" s="8" t="s">
        <v>52</v>
      </c>
      <c r="M72" s="8" t="s">
        <v>52</v>
      </c>
      <c r="N72" s="2" t="s">
        <v>52</v>
      </c>
    </row>
    <row r="73" spans="1:14" ht="30" customHeight="1" x14ac:dyDescent="0.3">
      <c r="A73" s="8" t="s">
        <v>875</v>
      </c>
      <c r="B73" s="8" t="s">
        <v>660</v>
      </c>
      <c r="C73" s="8" t="s">
        <v>873</v>
      </c>
      <c r="D73" s="8" t="s">
        <v>305</v>
      </c>
      <c r="E73" s="14"/>
      <c r="F73" s="14"/>
      <c r="G73" s="14"/>
      <c r="H73" s="14"/>
      <c r="I73" s="8" t="s">
        <v>874</v>
      </c>
      <c r="J73" s="8" t="s">
        <v>52</v>
      </c>
      <c r="K73" s="8" t="s">
        <v>52</v>
      </c>
      <c r="L73" s="8" t="s">
        <v>52</v>
      </c>
      <c r="M73" s="8" t="s">
        <v>52</v>
      </c>
      <c r="N73" s="2" t="s">
        <v>52</v>
      </c>
    </row>
    <row r="74" spans="1:14" ht="30" customHeight="1" x14ac:dyDescent="0.3">
      <c r="A74" s="8" t="s">
        <v>670</v>
      </c>
      <c r="B74" s="8" t="s">
        <v>660</v>
      </c>
      <c r="C74" s="8" t="s">
        <v>668</v>
      </c>
      <c r="D74" s="8" t="s">
        <v>305</v>
      </c>
      <c r="E74" s="14"/>
      <c r="F74" s="14"/>
      <c r="G74" s="14"/>
      <c r="H74" s="14"/>
      <c r="I74" s="8" t="s">
        <v>669</v>
      </c>
      <c r="J74" s="8" t="s">
        <v>52</v>
      </c>
      <c r="K74" s="8" t="s">
        <v>52</v>
      </c>
      <c r="L74" s="8" t="s">
        <v>52</v>
      </c>
      <c r="M74" s="8" t="s">
        <v>52</v>
      </c>
      <c r="N74" s="2" t="s">
        <v>52</v>
      </c>
    </row>
    <row r="75" spans="1:14" ht="30" customHeight="1" x14ac:dyDescent="0.3">
      <c r="A75" s="8" t="s">
        <v>681</v>
      </c>
      <c r="B75" s="8" t="s">
        <v>679</v>
      </c>
      <c r="C75" s="8" t="s">
        <v>680</v>
      </c>
      <c r="D75" s="8" t="s">
        <v>144</v>
      </c>
      <c r="E75" s="14"/>
      <c r="F75" s="14"/>
      <c r="G75" s="14"/>
      <c r="H75" s="14"/>
      <c r="I75" s="8" t="s">
        <v>900</v>
      </c>
      <c r="J75" s="8" t="s">
        <v>52</v>
      </c>
      <c r="K75" s="8" t="s">
        <v>52</v>
      </c>
      <c r="L75" s="8" t="s">
        <v>52</v>
      </c>
      <c r="M75" s="8" t="s">
        <v>52</v>
      </c>
      <c r="N75" s="2" t="s">
        <v>52</v>
      </c>
    </row>
    <row r="76" spans="1:14" ht="30" customHeight="1" x14ac:dyDescent="0.3">
      <c r="A76" s="8" t="s">
        <v>690</v>
      </c>
      <c r="B76" s="8" t="s">
        <v>688</v>
      </c>
      <c r="C76" s="8" t="s">
        <v>689</v>
      </c>
      <c r="D76" s="8" t="s">
        <v>60</v>
      </c>
      <c r="E76" s="14"/>
      <c r="F76" s="14"/>
      <c r="G76" s="14"/>
      <c r="H76" s="14"/>
      <c r="I76" s="8" t="s">
        <v>904</v>
      </c>
      <c r="J76" s="8" t="s">
        <v>52</v>
      </c>
      <c r="K76" s="8" t="s">
        <v>52</v>
      </c>
      <c r="L76" s="8" t="s">
        <v>52</v>
      </c>
      <c r="M76" s="8" t="s">
        <v>52</v>
      </c>
      <c r="N76" s="2" t="s">
        <v>52</v>
      </c>
    </row>
    <row r="77" spans="1:14" ht="30" customHeight="1" x14ac:dyDescent="0.3">
      <c r="A77" s="8" t="s">
        <v>710</v>
      </c>
      <c r="B77" s="8" t="s">
        <v>708</v>
      </c>
      <c r="C77" s="8" t="s">
        <v>709</v>
      </c>
      <c r="D77" s="8" t="s">
        <v>60</v>
      </c>
      <c r="E77" s="14"/>
      <c r="F77" s="14"/>
      <c r="G77" s="14"/>
      <c r="H77" s="14"/>
      <c r="I77" s="8" t="s">
        <v>911</v>
      </c>
      <c r="J77" s="8" t="s">
        <v>52</v>
      </c>
      <c r="K77" s="8" t="s">
        <v>52</v>
      </c>
      <c r="L77" s="8" t="s">
        <v>52</v>
      </c>
      <c r="M77" s="8" t="s">
        <v>52</v>
      </c>
      <c r="N77" s="2" t="s">
        <v>52</v>
      </c>
    </row>
  </sheetData>
  <mergeCells count="2">
    <mergeCell ref="A1:M1"/>
    <mergeCell ref="A2:M2"/>
  </mergeCells>
  <phoneticPr fontId="1" type="noConversion"/>
  <pageMargins left="0.47244094488188976" right="0.47244094488188976" top="0.47244094488188976" bottom="0.47244094488188976" header="0.31496062992125984" footer="0.31496062992125984"/>
  <pageSetup paperSize="9" scale="8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29"/>
  <sheetViews>
    <sheetView workbookViewId="0">
      <pane ySplit="3" topLeftCell="A425" activePane="bottomLeft" state="frozenSplit"/>
      <selection pane="bottomLeft" activeCell="E426" sqref="E426:L429"/>
    </sheetView>
  </sheetViews>
  <sheetFormatPr defaultRowHeight="16.5" x14ac:dyDescent="0.3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7" width="2.625" hidden="1" customWidth="1"/>
    <col min="48" max="48" width="1.625" hidden="1" customWidth="1"/>
    <col min="49" max="49" width="24.625" hidden="1" customWidth="1"/>
    <col min="50" max="51" width="2.625" hidden="1" customWidth="1"/>
  </cols>
  <sheetData>
    <row r="1" spans="1:51" ht="30" customHeight="1" x14ac:dyDescent="0.3">
      <c r="A1" s="30" t="s">
        <v>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51" ht="30" customHeight="1" x14ac:dyDescent="0.3">
      <c r="A2" s="31" t="s">
        <v>2</v>
      </c>
      <c r="B2" s="31" t="s">
        <v>3</v>
      </c>
      <c r="C2" s="31" t="s">
        <v>4</v>
      </c>
      <c r="D2" s="31" t="s">
        <v>5</v>
      </c>
      <c r="E2" s="31" t="s">
        <v>6</v>
      </c>
      <c r="F2" s="31"/>
      <c r="G2" s="31" t="s">
        <v>9</v>
      </c>
      <c r="H2" s="31"/>
      <c r="I2" s="31" t="s">
        <v>10</v>
      </c>
      <c r="J2" s="31"/>
      <c r="K2" s="31" t="s">
        <v>11</v>
      </c>
      <c r="L2" s="31"/>
      <c r="M2" s="31" t="s">
        <v>12</v>
      </c>
      <c r="N2" s="33" t="s">
        <v>361</v>
      </c>
      <c r="O2" s="33" t="s">
        <v>20</v>
      </c>
      <c r="P2" s="33" t="s">
        <v>22</v>
      </c>
      <c r="Q2" s="33" t="s">
        <v>23</v>
      </c>
      <c r="R2" s="33" t="s">
        <v>24</v>
      </c>
      <c r="S2" s="33" t="s">
        <v>25</v>
      </c>
      <c r="T2" s="33" t="s">
        <v>26</v>
      </c>
      <c r="U2" s="33" t="s">
        <v>27</v>
      </c>
      <c r="V2" s="33" t="s">
        <v>28</v>
      </c>
      <c r="W2" s="33" t="s">
        <v>29</v>
      </c>
      <c r="X2" s="33" t="s">
        <v>30</v>
      </c>
      <c r="Y2" s="33" t="s">
        <v>31</v>
      </c>
      <c r="Z2" s="33" t="s">
        <v>32</v>
      </c>
      <c r="AA2" s="33" t="s">
        <v>33</v>
      </c>
      <c r="AB2" s="33" t="s">
        <v>34</v>
      </c>
      <c r="AC2" s="33" t="s">
        <v>35</v>
      </c>
      <c r="AD2" s="33" t="s">
        <v>36</v>
      </c>
      <c r="AE2" s="33" t="s">
        <v>37</v>
      </c>
      <c r="AF2" s="33" t="s">
        <v>38</v>
      </c>
      <c r="AG2" s="33" t="s">
        <v>39</v>
      </c>
      <c r="AH2" s="33" t="s">
        <v>40</v>
      </c>
      <c r="AI2" s="33" t="s">
        <v>41</v>
      </c>
      <c r="AJ2" s="33" t="s">
        <v>42</v>
      </c>
      <c r="AK2" s="33" t="s">
        <v>43</v>
      </c>
      <c r="AL2" s="33" t="s">
        <v>44</v>
      </c>
      <c r="AM2" s="33" t="s">
        <v>45</v>
      </c>
      <c r="AN2" s="33" t="s">
        <v>46</v>
      </c>
      <c r="AO2" s="33" t="s">
        <v>47</v>
      </c>
      <c r="AP2" s="33" t="s">
        <v>362</v>
      </c>
      <c r="AQ2" s="33" t="s">
        <v>363</v>
      </c>
      <c r="AR2" s="33" t="s">
        <v>364</v>
      </c>
      <c r="AS2" s="33" t="s">
        <v>365</v>
      </c>
      <c r="AT2" s="33" t="s">
        <v>366</v>
      </c>
      <c r="AU2" s="33" t="s">
        <v>367</v>
      </c>
      <c r="AV2" s="33" t="s">
        <v>48</v>
      </c>
      <c r="AW2" s="33" t="s">
        <v>368</v>
      </c>
      <c r="AX2" s="1" t="s">
        <v>360</v>
      </c>
      <c r="AY2" s="1" t="s">
        <v>21</v>
      </c>
    </row>
    <row r="3" spans="1:51" ht="30" customHeight="1" x14ac:dyDescent="0.3">
      <c r="A3" s="31"/>
      <c r="B3" s="31"/>
      <c r="C3" s="31"/>
      <c r="D3" s="31"/>
      <c r="E3" s="4" t="s">
        <v>7</v>
      </c>
      <c r="F3" s="4" t="s">
        <v>8</v>
      </c>
      <c r="G3" s="4" t="s">
        <v>7</v>
      </c>
      <c r="H3" s="4" t="s">
        <v>8</v>
      </c>
      <c r="I3" s="4" t="s">
        <v>7</v>
      </c>
      <c r="J3" s="4" t="s">
        <v>8</v>
      </c>
      <c r="K3" s="4" t="s">
        <v>7</v>
      </c>
      <c r="L3" s="4" t="s">
        <v>8</v>
      </c>
      <c r="M3" s="31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</row>
    <row r="4" spans="1:51" ht="30" customHeight="1" x14ac:dyDescent="0.3">
      <c r="A4" s="34" t="s">
        <v>369</v>
      </c>
      <c r="B4" s="34"/>
      <c r="C4" s="34"/>
      <c r="D4" s="34"/>
      <c r="E4" s="35"/>
      <c r="F4" s="36"/>
      <c r="G4" s="35"/>
      <c r="H4" s="36"/>
      <c r="I4" s="35"/>
      <c r="J4" s="36"/>
      <c r="K4" s="35"/>
      <c r="L4" s="36"/>
      <c r="M4" s="34"/>
      <c r="N4" s="1" t="s">
        <v>62</v>
      </c>
    </row>
    <row r="5" spans="1:51" ht="30" customHeight="1" x14ac:dyDescent="0.3">
      <c r="A5" s="8" t="s">
        <v>370</v>
      </c>
      <c r="B5" s="8" t="s">
        <v>371</v>
      </c>
      <c r="C5" s="8" t="s">
        <v>372</v>
      </c>
      <c r="D5" s="9">
        <v>3.5000000000000003E-2</v>
      </c>
      <c r="E5" s="13">
        <f>단가대비표!O52</f>
        <v>0</v>
      </c>
      <c r="F5" s="14">
        <f>TRUNC(E5*D5,1)</f>
        <v>0</v>
      </c>
      <c r="G5" s="13">
        <f>단가대비표!P52</f>
        <v>0</v>
      </c>
      <c r="H5" s="14">
        <f>TRUNC(G5*D5,1)</f>
        <v>0</v>
      </c>
      <c r="I5" s="13">
        <f>단가대비표!V52</f>
        <v>0</v>
      </c>
      <c r="J5" s="14">
        <f>TRUNC(I5*D5,1)</f>
        <v>0</v>
      </c>
      <c r="K5" s="13">
        <f>TRUNC(E5+G5+I5,1)</f>
        <v>0</v>
      </c>
      <c r="L5" s="14">
        <f>TRUNC(F5+H5+J5,1)</f>
        <v>0</v>
      </c>
      <c r="M5" s="8" t="s">
        <v>52</v>
      </c>
      <c r="N5" s="2" t="s">
        <v>62</v>
      </c>
      <c r="O5" s="2" t="s">
        <v>373</v>
      </c>
      <c r="P5" s="2" t="s">
        <v>64</v>
      </c>
      <c r="Q5" s="2" t="s">
        <v>64</v>
      </c>
      <c r="R5" s="2" t="s">
        <v>63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" t="s">
        <v>52</v>
      </c>
      <c r="AW5" s="2" t="s">
        <v>374</v>
      </c>
      <c r="AX5" s="2" t="s">
        <v>52</v>
      </c>
      <c r="AY5" s="2" t="s">
        <v>52</v>
      </c>
    </row>
    <row r="6" spans="1:51" ht="30" customHeight="1" x14ac:dyDescent="0.3">
      <c r="A6" s="8" t="s">
        <v>375</v>
      </c>
      <c r="B6" s="8" t="s">
        <v>52</v>
      </c>
      <c r="C6" s="8" t="s">
        <v>52</v>
      </c>
      <c r="D6" s="9"/>
      <c r="E6" s="13"/>
      <c r="F6" s="14">
        <f>TRUNC(SUMIF(N5:N5, N4, F5:F5),0)</f>
        <v>0</v>
      </c>
      <c r="G6" s="13"/>
      <c r="H6" s="14">
        <f>TRUNC(SUMIF(N5:N5, N4, H5:H5),0)</f>
        <v>0</v>
      </c>
      <c r="I6" s="13"/>
      <c r="J6" s="14">
        <f>TRUNC(SUMIF(N5:N5, N4, J5:J5),0)</f>
        <v>0</v>
      </c>
      <c r="K6" s="13"/>
      <c r="L6" s="14">
        <f>F6+H6+J6</f>
        <v>0</v>
      </c>
      <c r="M6" s="8" t="s">
        <v>52</v>
      </c>
      <c r="N6" s="2" t="s">
        <v>87</v>
      </c>
      <c r="O6" s="2" t="s">
        <v>87</v>
      </c>
      <c r="P6" s="2" t="s">
        <v>52</v>
      </c>
      <c r="Q6" s="2" t="s">
        <v>52</v>
      </c>
      <c r="R6" s="2" t="s">
        <v>52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2" t="s">
        <v>52</v>
      </c>
      <c r="AW6" s="2" t="s">
        <v>52</v>
      </c>
      <c r="AX6" s="2" t="s">
        <v>52</v>
      </c>
      <c r="AY6" s="2" t="s">
        <v>52</v>
      </c>
    </row>
    <row r="7" spans="1:51" ht="30" customHeight="1" x14ac:dyDescent="0.3">
      <c r="A7" s="9"/>
      <c r="B7" s="9"/>
      <c r="C7" s="9"/>
      <c r="D7" s="9"/>
      <c r="E7" s="13"/>
      <c r="F7" s="14"/>
      <c r="G7" s="13"/>
      <c r="H7" s="14"/>
      <c r="I7" s="13"/>
      <c r="J7" s="14"/>
      <c r="K7" s="13"/>
      <c r="L7" s="14"/>
      <c r="M7" s="9"/>
    </row>
    <row r="8" spans="1:51" ht="30" customHeight="1" x14ac:dyDescent="0.3">
      <c r="A8" s="34" t="s">
        <v>376</v>
      </c>
      <c r="B8" s="34"/>
      <c r="C8" s="34"/>
      <c r="D8" s="34"/>
      <c r="E8" s="35"/>
      <c r="F8" s="36"/>
      <c r="G8" s="35"/>
      <c r="H8" s="36"/>
      <c r="I8" s="35"/>
      <c r="J8" s="36"/>
      <c r="K8" s="35"/>
      <c r="L8" s="36"/>
      <c r="M8" s="34"/>
      <c r="N8" s="1" t="s">
        <v>69</v>
      </c>
    </row>
    <row r="9" spans="1:51" ht="30" customHeight="1" x14ac:dyDescent="0.3">
      <c r="A9" s="8" t="s">
        <v>377</v>
      </c>
      <c r="B9" s="8" t="s">
        <v>67</v>
      </c>
      <c r="C9" s="8" t="s">
        <v>60</v>
      </c>
      <c r="D9" s="9">
        <v>1.2</v>
      </c>
      <c r="E9" s="13">
        <f>단가대비표!O12</f>
        <v>0</v>
      </c>
      <c r="F9" s="14">
        <f>TRUNC(E9*D9,1)</f>
        <v>0</v>
      </c>
      <c r="G9" s="13">
        <f>단가대비표!P12</f>
        <v>0</v>
      </c>
      <c r="H9" s="14">
        <f>TRUNC(G9*D9,1)</f>
        <v>0</v>
      </c>
      <c r="I9" s="13">
        <f>단가대비표!V12</f>
        <v>0</v>
      </c>
      <c r="J9" s="14">
        <f>TRUNC(I9*D9,1)</f>
        <v>0</v>
      </c>
      <c r="K9" s="13">
        <f t="shared" ref="K9:L11" si="0">TRUNC(E9+G9+I9,1)</f>
        <v>0</v>
      </c>
      <c r="L9" s="14">
        <f t="shared" si="0"/>
        <v>0</v>
      </c>
      <c r="M9" s="8" t="s">
        <v>52</v>
      </c>
      <c r="N9" s="2" t="s">
        <v>69</v>
      </c>
      <c r="O9" s="2" t="s">
        <v>378</v>
      </c>
      <c r="P9" s="2" t="s">
        <v>64</v>
      </c>
      <c r="Q9" s="2" t="s">
        <v>64</v>
      </c>
      <c r="R9" s="2" t="s">
        <v>63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2" t="s">
        <v>52</v>
      </c>
      <c r="AW9" s="2" t="s">
        <v>379</v>
      </c>
      <c r="AX9" s="2" t="s">
        <v>52</v>
      </c>
      <c r="AY9" s="2" t="s">
        <v>52</v>
      </c>
    </row>
    <row r="10" spans="1:51" ht="30" customHeight="1" x14ac:dyDescent="0.3">
      <c r="A10" s="8" t="s">
        <v>380</v>
      </c>
      <c r="B10" s="8" t="s">
        <v>381</v>
      </c>
      <c r="C10" s="8" t="s">
        <v>382</v>
      </c>
      <c r="D10" s="9">
        <v>0.06</v>
      </c>
      <c r="E10" s="13">
        <f>단가대비표!O36</f>
        <v>0</v>
      </c>
      <c r="F10" s="14">
        <f>TRUNC(E10*D10,1)</f>
        <v>0</v>
      </c>
      <c r="G10" s="13">
        <f>단가대비표!P36</f>
        <v>0</v>
      </c>
      <c r="H10" s="14">
        <f>TRUNC(G10*D10,1)</f>
        <v>0</v>
      </c>
      <c r="I10" s="13">
        <f>단가대비표!V36</f>
        <v>0</v>
      </c>
      <c r="J10" s="14">
        <f>TRUNC(I10*D10,1)</f>
        <v>0</v>
      </c>
      <c r="K10" s="13">
        <f t="shared" si="0"/>
        <v>0</v>
      </c>
      <c r="L10" s="14">
        <f t="shared" si="0"/>
        <v>0</v>
      </c>
      <c r="M10" s="8" t="s">
        <v>52</v>
      </c>
      <c r="N10" s="2" t="s">
        <v>69</v>
      </c>
      <c r="O10" s="2" t="s">
        <v>383</v>
      </c>
      <c r="P10" s="2" t="s">
        <v>64</v>
      </c>
      <c r="Q10" s="2" t="s">
        <v>64</v>
      </c>
      <c r="R10" s="2" t="s">
        <v>63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2" t="s">
        <v>52</v>
      </c>
      <c r="AW10" s="2" t="s">
        <v>384</v>
      </c>
      <c r="AX10" s="2" t="s">
        <v>52</v>
      </c>
      <c r="AY10" s="2" t="s">
        <v>52</v>
      </c>
    </row>
    <row r="11" spans="1:51" ht="30" customHeight="1" x14ac:dyDescent="0.3">
      <c r="A11" s="8" t="s">
        <v>370</v>
      </c>
      <c r="B11" s="8" t="s">
        <v>371</v>
      </c>
      <c r="C11" s="8" t="s">
        <v>372</v>
      </c>
      <c r="D11" s="9">
        <v>0.01</v>
      </c>
      <c r="E11" s="13">
        <f>단가대비표!O52</f>
        <v>0</v>
      </c>
      <c r="F11" s="14">
        <f>TRUNC(E11*D11,1)</f>
        <v>0</v>
      </c>
      <c r="G11" s="13">
        <f>단가대비표!P52</f>
        <v>0</v>
      </c>
      <c r="H11" s="14">
        <f>TRUNC(G11*D11,1)</f>
        <v>0</v>
      </c>
      <c r="I11" s="13">
        <f>단가대비표!V52</f>
        <v>0</v>
      </c>
      <c r="J11" s="14">
        <f>TRUNC(I11*D11,1)</f>
        <v>0</v>
      </c>
      <c r="K11" s="13">
        <f t="shared" si="0"/>
        <v>0</v>
      </c>
      <c r="L11" s="14">
        <f t="shared" si="0"/>
        <v>0</v>
      </c>
      <c r="M11" s="8" t="s">
        <v>52</v>
      </c>
      <c r="N11" s="2" t="s">
        <v>69</v>
      </c>
      <c r="O11" s="2" t="s">
        <v>373</v>
      </c>
      <c r="P11" s="2" t="s">
        <v>64</v>
      </c>
      <c r="Q11" s="2" t="s">
        <v>64</v>
      </c>
      <c r="R11" s="2" t="s">
        <v>63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2" t="s">
        <v>52</v>
      </c>
      <c r="AW11" s="2" t="s">
        <v>385</v>
      </c>
      <c r="AX11" s="2" t="s">
        <v>52</v>
      </c>
      <c r="AY11" s="2" t="s">
        <v>52</v>
      </c>
    </row>
    <row r="12" spans="1:51" ht="30" customHeight="1" x14ac:dyDescent="0.3">
      <c r="A12" s="8" t="s">
        <v>375</v>
      </c>
      <c r="B12" s="8" t="s">
        <v>52</v>
      </c>
      <c r="C12" s="8" t="s">
        <v>52</v>
      </c>
      <c r="D12" s="9"/>
      <c r="E12" s="13"/>
      <c r="F12" s="14">
        <f>TRUNC(SUMIF(N9:N11, N8, F9:F11),0)</f>
        <v>0</v>
      </c>
      <c r="G12" s="13"/>
      <c r="H12" s="14">
        <f>TRUNC(SUMIF(N9:N11, N8, H9:H11),0)</f>
        <v>0</v>
      </c>
      <c r="I12" s="13"/>
      <c r="J12" s="14">
        <f>TRUNC(SUMIF(N9:N11, N8, J9:J11),0)</f>
        <v>0</v>
      </c>
      <c r="K12" s="13"/>
      <c r="L12" s="14">
        <f>F12+H12+J12</f>
        <v>0</v>
      </c>
      <c r="M12" s="8" t="s">
        <v>52</v>
      </c>
      <c r="N12" s="2" t="s">
        <v>87</v>
      </c>
      <c r="O12" s="2" t="s">
        <v>87</v>
      </c>
      <c r="P12" s="2" t="s">
        <v>52</v>
      </c>
      <c r="Q12" s="2" t="s">
        <v>52</v>
      </c>
      <c r="R12" s="2" t="s">
        <v>52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2" t="s">
        <v>52</v>
      </c>
      <c r="AW12" s="2" t="s">
        <v>52</v>
      </c>
      <c r="AX12" s="2" t="s">
        <v>52</v>
      </c>
      <c r="AY12" s="2" t="s">
        <v>52</v>
      </c>
    </row>
    <row r="13" spans="1:51" ht="30" customHeight="1" x14ac:dyDescent="0.3">
      <c r="A13" s="9"/>
      <c r="B13" s="9"/>
      <c r="C13" s="9"/>
      <c r="D13" s="9"/>
      <c r="E13" s="13"/>
      <c r="F13" s="14"/>
      <c r="G13" s="13"/>
      <c r="H13" s="14"/>
      <c r="I13" s="13"/>
      <c r="J13" s="14"/>
      <c r="K13" s="13"/>
      <c r="L13" s="14"/>
      <c r="M13" s="9"/>
    </row>
    <row r="14" spans="1:51" ht="30" customHeight="1" x14ac:dyDescent="0.3">
      <c r="A14" s="34" t="s">
        <v>386</v>
      </c>
      <c r="B14" s="34"/>
      <c r="C14" s="34"/>
      <c r="D14" s="34"/>
      <c r="E14" s="35"/>
      <c r="F14" s="36"/>
      <c r="G14" s="35"/>
      <c r="H14" s="36"/>
      <c r="I14" s="35"/>
      <c r="J14" s="36"/>
      <c r="K14" s="35"/>
      <c r="L14" s="36"/>
      <c r="M14" s="34"/>
      <c r="N14" s="1" t="s">
        <v>74</v>
      </c>
    </row>
    <row r="15" spans="1:51" ht="30" customHeight="1" x14ac:dyDescent="0.3">
      <c r="A15" s="8" t="s">
        <v>387</v>
      </c>
      <c r="B15" s="8" t="s">
        <v>388</v>
      </c>
      <c r="C15" s="8" t="s">
        <v>389</v>
      </c>
      <c r="D15" s="9">
        <v>6</v>
      </c>
      <c r="E15" s="13">
        <f>단가대비표!O17</f>
        <v>0</v>
      </c>
      <c r="F15" s="14">
        <f>TRUNC(E15*D15,1)</f>
        <v>0</v>
      </c>
      <c r="G15" s="13">
        <f>단가대비표!P17</f>
        <v>0</v>
      </c>
      <c r="H15" s="14">
        <f>TRUNC(G15*D15,1)</f>
        <v>0</v>
      </c>
      <c r="I15" s="13">
        <f>단가대비표!V17</f>
        <v>0</v>
      </c>
      <c r="J15" s="14">
        <f>TRUNC(I15*D15,1)</f>
        <v>0</v>
      </c>
      <c r="K15" s="13">
        <f t="shared" ref="K15:L17" si="1">TRUNC(E15+G15+I15,1)</f>
        <v>0</v>
      </c>
      <c r="L15" s="14">
        <f t="shared" si="1"/>
        <v>0</v>
      </c>
      <c r="M15" s="8" t="s">
        <v>52</v>
      </c>
      <c r="N15" s="2" t="s">
        <v>74</v>
      </c>
      <c r="O15" s="2" t="s">
        <v>390</v>
      </c>
      <c r="P15" s="2" t="s">
        <v>64</v>
      </c>
      <c r="Q15" s="2" t="s">
        <v>64</v>
      </c>
      <c r="R15" s="2" t="s">
        <v>63</v>
      </c>
      <c r="S15" s="3"/>
      <c r="T15" s="3"/>
      <c r="U15" s="3"/>
      <c r="V15" s="3">
        <v>1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2" t="s">
        <v>52</v>
      </c>
      <c r="AW15" s="2" t="s">
        <v>391</v>
      </c>
      <c r="AX15" s="2" t="s">
        <v>52</v>
      </c>
      <c r="AY15" s="2" t="s">
        <v>52</v>
      </c>
    </row>
    <row r="16" spans="1:51" ht="30" customHeight="1" x14ac:dyDescent="0.3">
      <c r="A16" s="8" t="s">
        <v>392</v>
      </c>
      <c r="B16" s="8" t="s">
        <v>393</v>
      </c>
      <c r="C16" s="8" t="s">
        <v>334</v>
      </c>
      <c r="D16" s="9">
        <v>1</v>
      </c>
      <c r="E16" s="13">
        <f>TRUNC(SUMIF(V15:V17, RIGHTB(O16, 1), F15:F17)*U16, 2)</f>
        <v>0</v>
      </c>
      <c r="F16" s="14">
        <f>TRUNC(E16*D16,1)</f>
        <v>0</v>
      </c>
      <c r="G16" s="13">
        <v>0</v>
      </c>
      <c r="H16" s="14">
        <f>TRUNC(G16*D16,1)</f>
        <v>0</v>
      </c>
      <c r="I16" s="13">
        <v>0</v>
      </c>
      <c r="J16" s="14">
        <f>TRUNC(I16*D16,1)</f>
        <v>0</v>
      </c>
      <c r="K16" s="13">
        <f t="shared" si="1"/>
        <v>0</v>
      </c>
      <c r="L16" s="14">
        <f t="shared" si="1"/>
        <v>0</v>
      </c>
      <c r="M16" s="8" t="s">
        <v>52</v>
      </c>
      <c r="N16" s="2" t="s">
        <v>74</v>
      </c>
      <c r="O16" s="2" t="s">
        <v>394</v>
      </c>
      <c r="P16" s="2" t="s">
        <v>64</v>
      </c>
      <c r="Q16" s="2" t="s">
        <v>64</v>
      </c>
      <c r="R16" s="2" t="s">
        <v>64</v>
      </c>
      <c r="S16" s="3">
        <v>0</v>
      </c>
      <c r="T16" s="3">
        <v>0</v>
      </c>
      <c r="U16" s="3">
        <v>0.05</v>
      </c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2" t="s">
        <v>52</v>
      </c>
      <c r="AW16" s="2" t="s">
        <v>395</v>
      </c>
      <c r="AX16" s="2" t="s">
        <v>52</v>
      </c>
      <c r="AY16" s="2" t="s">
        <v>52</v>
      </c>
    </row>
    <row r="17" spans="1:51" ht="30" customHeight="1" x14ac:dyDescent="0.3">
      <c r="A17" s="8" t="s">
        <v>396</v>
      </c>
      <c r="B17" s="8" t="s">
        <v>397</v>
      </c>
      <c r="C17" s="8" t="s">
        <v>60</v>
      </c>
      <c r="D17" s="9">
        <v>1</v>
      </c>
      <c r="E17" s="13">
        <f>일위대가목록!E47</f>
        <v>0</v>
      </c>
      <c r="F17" s="14">
        <f>TRUNC(E17*D17,1)</f>
        <v>0</v>
      </c>
      <c r="G17" s="13">
        <f>일위대가목록!F47</f>
        <v>0</v>
      </c>
      <c r="H17" s="14">
        <f>TRUNC(G17*D17,1)</f>
        <v>0</v>
      </c>
      <c r="I17" s="13">
        <f>일위대가목록!G47</f>
        <v>0</v>
      </c>
      <c r="J17" s="14">
        <f>TRUNC(I17*D17,1)</f>
        <v>0</v>
      </c>
      <c r="K17" s="13">
        <f t="shared" si="1"/>
        <v>0</v>
      </c>
      <c r="L17" s="14">
        <f t="shared" si="1"/>
        <v>0</v>
      </c>
      <c r="M17" s="8" t="s">
        <v>398</v>
      </c>
      <c r="N17" s="2" t="s">
        <v>74</v>
      </c>
      <c r="O17" s="2" t="s">
        <v>399</v>
      </c>
      <c r="P17" s="2" t="s">
        <v>63</v>
      </c>
      <c r="Q17" s="2" t="s">
        <v>64</v>
      </c>
      <c r="R17" s="2" t="s">
        <v>64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2" t="s">
        <v>52</v>
      </c>
      <c r="AW17" s="2" t="s">
        <v>400</v>
      </c>
      <c r="AX17" s="2" t="s">
        <v>52</v>
      </c>
      <c r="AY17" s="2" t="s">
        <v>52</v>
      </c>
    </row>
    <row r="18" spans="1:51" ht="30" customHeight="1" x14ac:dyDescent="0.3">
      <c r="A18" s="8" t="s">
        <v>375</v>
      </c>
      <c r="B18" s="8" t="s">
        <v>52</v>
      </c>
      <c r="C18" s="8" t="s">
        <v>52</v>
      </c>
      <c r="D18" s="9"/>
      <c r="E18" s="13"/>
      <c r="F18" s="14">
        <f>TRUNC(SUMIF(N15:N17, N14, F15:F17),0)</f>
        <v>0</v>
      </c>
      <c r="G18" s="13"/>
      <c r="H18" s="14">
        <f>TRUNC(SUMIF(N15:N17, N14, H15:H17),0)</f>
        <v>0</v>
      </c>
      <c r="I18" s="13"/>
      <c r="J18" s="14">
        <f>TRUNC(SUMIF(N15:N17, N14, J15:J17),0)</f>
        <v>0</v>
      </c>
      <c r="K18" s="13"/>
      <c r="L18" s="14">
        <f>F18+H18+J18</f>
        <v>0</v>
      </c>
      <c r="M18" s="8" t="s">
        <v>52</v>
      </c>
      <c r="N18" s="2" t="s">
        <v>87</v>
      </c>
      <c r="O18" s="2" t="s">
        <v>87</v>
      </c>
      <c r="P18" s="2" t="s">
        <v>52</v>
      </c>
      <c r="Q18" s="2" t="s">
        <v>52</v>
      </c>
      <c r="R18" s="2" t="s">
        <v>52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2" t="s">
        <v>52</v>
      </c>
      <c r="AW18" s="2" t="s">
        <v>52</v>
      </c>
      <c r="AX18" s="2" t="s">
        <v>52</v>
      </c>
      <c r="AY18" s="2" t="s">
        <v>52</v>
      </c>
    </row>
    <row r="19" spans="1:51" ht="30" customHeight="1" x14ac:dyDescent="0.3">
      <c r="A19" s="9"/>
      <c r="B19" s="9"/>
      <c r="C19" s="9"/>
      <c r="D19" s="9"/>
      <c r="E19" s="13"/>
      <c r="F19" s="14"/>
      <c r="G19" s="13"/>
      <c r="H19" s="14"/>
      <c r="I19" s="13"/>
      <c r="J19" s="14"/>
      <c r="K19" s="13"/>
      <c r="L19" s="14"/>
      <c r="M19" s="9"/>
    </row>
    <row r="20" spans="1:51" ht="30" customHeight="1" x14ac:dyDescent="0.3">
      <c r="A20" s="34" t="s">
        <v>401</v>
      </c>
      <c r="B20" s="34"/>
      <c r="C20" s="34"/>
      <c r="D20" s="34"/>
      <c r="E20" s="35"/>
      <c r="F20" s="36"/>
      <c r="G20" s="35"/>
      <c r="H20" s="36"/>
      <c r="I20" s="35"/>
      <c r="J20" s="36"/>
      <c r="K20" s="35"/>
      <c r="L20" s="36"/>
      <c r="M20" s="34"/>
      <c r="N20" s="1" t="s">
        <v>79</v>
      </c>
    </row>
    <row r="21" spans="1:51" ht="30" customHeight="1" x14ac:dyDescent="0.3">
      <c r="A21" s="8" t="s">
        <v>402</v>
      </c>
      <c r="B21" s="8" t="s">
        <v>403</v>
      </c>
      <c r="C21" s="8" t="s">
        <v>60</v>
      </c>
      <c r="D21" s="9">
        <v>1.03</v>
      </c>
      <c r="E21" s="13">
        <f>단가대비표!O6</f>
        <v>0</v>
      </c>
      <c r="F21" s="14">
        <f>TRUNC(E21*D21,1)</f>
        <v>0</v>
      </c>
      <c r="G21" s="13">
        <f>단가대비표!P6</f>
        <v>0</v>
      </c>
      <c r="H21" s="14">
        <f>TRUNC(G21*D21,1)</f>
        <v>0</v>
      </c>
      <c r="I21" s="13">
        <f>단가대비표!V6</f>
        <v>0</v>
      </c>
      <c r="J21" s="14">
        <f>TRUNC(I21*D21,1)</f>
        <v>0</v>
      </c>
      <c r="K21" s="13">
        <f t="shared" ref="K21:L23" si="2">TRUNC(E21+G21+I21,1)</f>
        <v>0</v>
      </c>
      <c r="L21" s="14">
        <f t="shared" si="2"/>
        <v>0</v>
      </c>
      <c r="M21" s="8" t="s">
        <v>52</v>
      </c>
      <c r="N21" s="2" t="s">
        <v>79</v>
      </c>
      <c r="O21" s="2" t="s">
        <v>404</v>
      </c>
      <c r="P21" s="2" t="s">
        <v>64</v>
      </c>
      <c r="Q21" s="2" t="s">
        <v>64</v>
      </c>
      <c r="R21" s="2" t="s">
        <v>63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2" t="s">
        <v>52</v>
      </c>
      <c r="AW21" s="2" t="s">
        <v>405</v>
      </c>
      <c r="AX21" s="2" t="s">
        <v>52</v>
      </c>
      <c r="AY21" s="2" t="s">
        <v>52</v>
      </c>
    </row>
    <row r="22" spans="1:51" ht="30" customHeight="1" x14ac:dyDescent="0.3">
      <c r="A22" s="8" t="s">
        <v>392</v>
      </c>
      <c r="B22" s="8" t="s">
        <v>393</v>
      </c>
      <c r="C22" s="8" t="s">
        <v>334</v>
      </c>
      <c r="D22" s="9">
        <v>1</v>
      </c>
      <c r="E22" s="13">
        <f>TRUNC(SUMIF(V21:V23, RIGHTB(O22, 1), F21:F23)*U22, 2)</f>
        <v>0</v>
      </c>
      <c r="F22" s="14">
        <f>TRUNC(E22*D22,1)</f>
        <v>0</v>
      </c>
      <c r="G22" s="13">
        <v>0</v>
      </c>
      <c r="H22" s="14">
        <f>TRUNC(G22*D22,1)</f>
        <v>0</v>
      </c>
      <c r="I22" s="13">
        <v>0</v>
      </c>
      <c r="J22" s="14">
        <f>TRUNC(I22*D22,1)</f>
        <v>0</v>
      </c>
      <c r="K22" s="13">
        <f t="shared" si="2"/>
        <v>0</v>
      </c>
      <c r="L22" s="14">
        <f t="shared" si="2"/>
        <v>0</v>
      </c>
      <c r="M22" s="8" t="s">
        <v>52</v>
      </c>
      <c r="N22" s="2" t="s">
        <v>79</v>
      </c>
      <c r="O22" s="2" t="s">
        <v>394</v>
      </c>
      <c r="P22" s="2" t="s">
        <v>64</v>
      </c>
      <c r="Q22" s="2" t="s">
        <v>64</v>
      </c>
      <c r="R22" s="2" t="s">
        <v>64</v>
      </c>
      <c r="S22" s="3">
        <v>0</v>
      </c>
      <c r="T22" s="3">
        <v>0</v>
      </c>
      <c r="U22" s="3">
        <v>0.05</v>
      </c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2" t="s">
        <v>52</v>
      </c>
      <c r="AW22" s="2" t="s">
        <v>406</v>
      </c>
      <c r="AX22" s="2" t="s">
        <v>52</v>
      </c>
      <c r="AY22" s="2" t="s">
        <v>52</v>
      </c>
    </row>
    <row r="23" spans="1:51" ht="30" customHeight="1" x14ac:dyDescent="0.3">
      <c r="A23" s="8" t="s">
        <v>407</v>
      </c>
      <c r="B23" s="8" t="s">
        <v>408</v>
      </c>
      <c r="C23" s="8" t="s">
        <v>60</v>
      </c>
      <c r="D23" s="9">
        <v>1</v>
      </c>
      <c r="E23" s="13">
        <f>일위대가목록!E48</f>
        <v>0</v>
      </c>
      <c r="F23" s="14">
        <f>TRUNC(E23*D23,1)</f>
        <v>0</v>
      </c>
      <c r="G23" s="13">
        <f>일위대가목록!F48</f>
        <v>0</v>
      </c>
      <c r="H23" s="14">
        <f>TRUNC(G23*D23,1)</f>
        <v>0</v>
      </c>
      <c r="I23" s="13">
        <f>일위대가목록!G48</f>
        <v>0</v>
      </c>
      <c r="J23" s="14">
        <f>TRUNC(I23*D23,1)</f>
        <v>0</v>
      </c>
      <c r="K23" s="13">
        <f t="shared" si="2"/>
        <v>0</v>
      </c>
      <c r="L23" s="14">
        <f t="shared" si="2"/>
        <v>0</v>
      </c>
      <c r="M23" s="8" t="s">
        <v>409</v>
      </c>
      <c r="N23" s="2" t="s">
        <v>79</v>
      </c>
      <c r="O23" s="2" t="s">
        <v>410</v>
      </c>
      <c r="P23" s="2" t="s">
        <v>63</v>
      </c>
      <c r="Q23" s="2" t="s">
        <v>64</v>
      </c>
      <c r="R23" s="2" t="s">
        <v>64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2" t="s">
        <v>52</v>
      </c>
      <c r="AW23" s="2" t="s">
        <v>411</v>
      </c>
      <c r="AX23" s="2" t="s">
        <v>52</v>
      </c>
      <c r="AY23" s="2" t="s">
        <v>52</v>
      </c>
    </row>
    <row r="24" spans="1:51" ht="30" customHeight="1" x14ac:dyDescent="0.3">
      <c r="A24" s="8" t="s">
        <v>375</v>
      </c>
      <c r="B24" s="8" t="s">
        <v>52</v>
      </c>
      <c r="C24" s="8" t="s">
        <v>52</v>
      </c>
      <c r="D24" s="9"/>
      <c r="E24" s="13"/>
      <c r="F24" s="14">
        <f>TRUNC(SUMIF(N21:N23, N20, F21:F23),0)</f>
        <v>0</v>
      </c>
      <c r="G24" s="13"/>
      <c r="H24" s="14">
        <f>TRUNC(SUMIF(N21:N23, N20, H21:H23),0)</f>
        <v>0</v>
      </c>
      <c r="I24" s="13"/>
      <c r="J24" s="14">
        <f>TRUNC(SUMIF(N21:N23, N20, J21:J23),0)</f>
        <v>0</v>
      </c>
      <c r="K24" s="13"/>
      <c r="L24" s="14">
        <f>F24+H24+J24</f>
        <v>0</v>
      </c>
      <c r="M24" s="8" t="s">
        <v>52</v>
      </c>
      <c r="N24" s="2" t="s">
        <v>87</v>
      </c>
      <c r="O24" s="2" t="s">
        <v>87</v>
      </c>
      <c r="P24" s="2" t="s">
        <v>52</v>
      </c>
      <c r="Q24" s="2" t="s">
        <v>52</v>
      </c>
      <c r="R24" s="2" t="s">
        <v>52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2" t="s">
        <v>52</v>
      </c>
      <c r="AW24" s="2" t="s">
        <v>52</v>
      </c>
      <c r="AX24" s="2" t="s">
        <v>52</v>
      </c>
      <c r="AY24" s="2" t="s">
        <v>52</v>
      </c>
    </row>
    <row r="25" spans="1:51" ht="30" customHeight="1" x14ac:dyDescent="0.3">
      <c r="A25" s="9"/>
      <c r="B25" s="9"/>
      <c r="C25" s="9"/>
      <c r="D25" s="9"/>
      <c r="E25" s="13"/>
      <c r="F25" s="14"/>
      <c r="G25" s="13"/>
      <c r="H25" s="14"/>
      <c r="I25" s="13"/>
      <c r="J25" s="14"/>
      <c r="K25" s="13"/>
      <c r="L25" s="14"/>
      <c r="M25" s="9"/>
    </row>
    <row r="26" spans="1:51" ht="30" customHeight="1" x14ac:dyDescent="0.3">
      <c r="A26" s="34" t="s">
        <v>412</v>
      </c>
      <c r="B26" s="34"/>
      <c r="C26" s="34"/>
      <c r="D26" s="34"/>
      <c r="E26" s="35"/>
      <c r="F26" s="36"/>
      <c r="G26" s="35"/>
      <c r="H26" s="36"/>
      <c r="I26" s="35"/>
      <c r="J26" s="36"/>
      <c r="K26" s="35"/>
      <c r="L26" s="36"/>
      <c r="M26" s="34"/>
      <c r="N26" s="1" t="s">
        <v>93</v>
      </c>
    </row>
    <row r="27" spans="1:51" ht="30" customHeight="1" x14ac:dyDescent="0.3">
      <c r="A27" s="8" t="s">
        <v>413</v>
      </c>
      <c r="B27" s="8" t="s">
        <v>414</v>
      </c>
      <c r="C27" s="8" t="s">
        <v>60</v>
      </c>
      <c r="D27" s="9">
        <v>1.03</v>
      </c>
      <c r="E27" s="13">
        <f>단가대비표!O21</f>
        <v>0</v>
      </c>
      <c r="F27" s="14">
        <f>TRUNC(E27*D27,1)</f>
        <v>0</v>
      </c>
      <c r="G27" s="13">
        <f>단가대비표!P21</f>
        <v>0</v>
      </c>
      <c r="H27" s="14">
        <f>TRUNC(G27*D27,1)</f>
        <v>0</v>
      </c>
      <c r="I27" s="13">
        <f>단가대비표!V21</f>
        <v>0</v>
      </c>
      <c r="J27" s="14">
        <f>TRUNC(I27*D27,1)</f>
        <v>0</v>
      </c>
      <c r="K27" s="13">
        <f>TRUNC(E27+G27+I27,1)</f>
        <v>0</v>
      </c>
      <c r="L27" s="14">
        <f>TRUNC(F27+H27+J27,1)</f>
        <v>0</v>
      </c>
      <c r="M27" s="8" t="s">
        <v>52</v>
      </c>
      <c r="N27" s="2" t="s">
        <v>93</v>
      </c>
      <c r="O27" s="2" t="s">
        <v>415</v>
      </c>
      <c r="P27" s="2" t="s">
        <v>64</v>
      </c>
      <c r="Q27" s="2" t="s">
        <v>64</v>
      </c>
      <c r="R27" s="2" t="s">
        <v>63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2" t="s">
        <v>52</v>
      </c>
      <c r="AW27" s="2" t="s">
        <v>416</v>
      </c>
      <c r="AX27" s="2" t="s">
        <v>52</v>
      </c>
      <c r="AY27" s="2" t="s">
        <v>52</v>
      </c>
    </row>
    <row r="28" spans="1:51" ht="30" customHeight="1" x14ac:dyDescent="0.3">
      <c r="A28" s="8" t="s">
        <v>417</v>
      </c>
      <c r="B28" s="8" t="s">
        <v>418</v>
      </c>
      <c r="C28" s="8" t="s">
        <v>60</v>
      </c>
      <c r="D28" s="9">
        <v>1</v>
      </c>
      <c r="E28" s="13">
        <f>일위대가목록!E49</f>
        <v>0</v>
      </c>
      <c r="F28" s="14">
        <f>TRUNC(E28*D28,1)</f>
        <v>0</v>
      </c>
      <c r="G28" s="13">
        <f>일위대가목록!F49</f>
        <v>0</v>
      </c>
      <c r="H28" s="14">
        <f>TRUNC(G28*D28,1)</f>
        <v>0</v>
      </c>
      <c r="I28" s="13">
        <f>일위대가목록!G49</f>
        <v>0</v>
      </c>
      <c r="J28" s="14">
        <f>TRUNC(I28*D28,1)</f>
        <v>0</v>
      </c>
      <c r="K28" s="13">
        <f>TRUNC(E28+G28+I28,1)</f>
        <v>0</v>
      </c>
      <c r="L28" s="14">
        <f>TRUNC(F28+H28+J28,1)</f>
        <v>0</v>
      </c>
      <c r="M28" s="8" t="s">
        <v>419</v>
      </c>
      <c r="N28" s="2" t="s">
        <v>93</v>
      </c>
      <c r="O28" s="2" t="s">
        <v>420</v>
      </c>
      <c r="P28" s="2" t="s">
        <v>63</v>
      </c>
      <c r="Q28" s="2" t="s">
        <v>64</v>
      </c>
      <c r="R28" s="2" t="s">
        <v>64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2" t="s">
        <v>52</v>
      </c>
      <c r="AW28" s="2" t="s">
        <v>421</v>
      </c>
      <c r="AX28" s="2" t="s">
        <v>52</v>
      </c>
      <c r="AY28" s="2" t="s">
        <v>52</v>
      </c>
    </row>
    <row r="29" spans="1:51" ht="30" customHeight="1" x14ac:dyDescent="0.3">
      <c r="A29" s="8" t="s">
        <v>375</v>
      </c>
      <c r="B29" s="8" t="s">
        <v>52</v>
      </c>
      <c r="C29" s="8" t="s">
        <v>52</v>
      </c>
      <c r="D29" s="9"/>
      <c r="E29" s="13"/>
      <c r="F29" s="14">
        <f>TRUNC(SUMIF(N27:N28, N26, F27:F28),0)</f>
        <v>0</v>
      </c>
      <c r="G29" s="13"/>
      <c r="H29" s="14">
        <f>TRUNC(SUMIF(N27:N28, N26, H27:H28),0)</f>
        <v>0</v>
      </c>
      <c r="I29" s="13"/>
      <c r="J29" s="14">
        <f>TRUNC(SUMIF(N27:N28, N26, J27:J28),0)</f>
        <v>0</v>
      </c>
      <c r="K29" s="13"/>
      <c r="L29" s="14">
        <f>F29+H29+J29</f>
        <v>0</v>
      </c>
      <c r="M29" s="8" t="s">
        <v>52</v>
      </c>
      <c r="N29" s="2" t="s">
        <v>87</v>
      </c>
      <c r="O29" s="2" t="s">
        <v>87</v>
      </c>
      <c r="P29" s="2" t="s">
        <v>52</v>
      </c>
      <c r="Q29" s="2" t="s">
        <v>52</v>
      </c>
      <c r="R29" s="2" t="s">
        <v>52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2" t="s">
        <v>52</v>
      </c>
      <c r="AW29" s="2" t="s">
        <v>52</v>
      </c>
      <c r="AX29" s="2" t="s">
        <v>52</v>
      </c>
      <c r="AY29" s="2" t="s">
        <v>52</v>
      </c>
    </row>
    <row r="30" spans="1:51" ht="30" customHeight="1" x14ac:dyDescent="0.3">
      <c r="A30" s="9"/>
      <c r="B30" s="9"/>
      <c r="C30" s="9"/>
      <c r="D30" s="9"/>
      <c r="E30" s="13"/>
      <c r="F30" s="14"/>
      <c r="G30" s="13"/>
      <c r="H30" s="14"/>
      <c r="I30" s="13"/>
      <c r="J30" s="14"/>
      <c r="K30" s="13"/>
      <c r="L30" s="14"/>
      <c r="M30" s="9"/>
    </row>
    <row r="31" spans="1:51" ht="30" customHeight="1" x14ac:dyDescent="0.3">
      <c r="A31" s="34" t="s">
        <v>422</v>
      </c>
      <c r="B31" s="34"/>
      <c r="C31" s="34"/>
      <c r="D31" s="34"/>
      <c r="E31" s="35"/>
      <c r="F31" s="36"/>
      <c r="G31" s="35"/>
      <c r="H31" s="36"/>
      <c r="I31" s="35"/>
      <c r="J31" s="36"/>
      <c r="K31" s="35"/>
      <c r="L31" s="36"/>
      <c r="M31" s="34"/>
      <c r="N31" s="1" t="s">
        <v>97</v>
      </c>
    </row>
    <row r="32" spans="1:51" ht="30" customHeight="1" x14ac:dyDescent="0.3">
      <c r="A32" s="8" t="s">
        <v>413</v>
      </c>
      <c r="B32" s="8" t="s">
        <v>414</v>
      </c>
      <c r="C32" s="8" t="s">
        <v>60</v>
      </c>
      <c r="D32" s="9">
        <v>1.03</v>
      </c>
      <c r="E32" s="13">
        <f>단가대비표!O21</f>
        <v>0</v>
      </c>
      <c r="F32" s="14">
        <f>TRUNC(E32*D32,1)</f>
        <v>0</v>
      </c>
      <c r="G32" s="13">
        <f>단가대비표!P21</f>
        <v>0</v>
      </c>
      <c r="H32" s="14">
        <f>TRUNC(G32*D32,1)</f>
        <v>0</v>
      </c>
      <c r="I32" s="13">
        <f>단가대비표!V21</f>
        <v>0</v>
      </c>
      <c r="J32" s="14">
        <f>TRUNC(I32*D32,1)</f>
        <v>0</v>
      </c>
      <c r="K32" s="13">
        <f>TRUNC(E32+G32+I32,1)</f>
        <v>0</v>
      </c>
      <c r="L32" s="14">
        <f>TRUNC(F32+H32+J32,1)</f>
        <v>0</v>
      </c>
      <c r="M32" s="8" t="s">
        <v>52</v>
      </c>
      <c r="N32" s="2" t="s">
        <v>97</v>
      </c>
      <c r="O32" s="2" t="s">
        <v>415</v>
      </c>
      <c r="P32" s="2" t="s">
        <v>64</v>
      </c>
      <c r="Q32" s="2" t="s">
        <v>64</v>
      </c>
      <c r="R32" s="2" t="s">
        <v>63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2" t="s">
        <v>52</v>
      </c>
      <c r="AW32" s="2" t="s">
        <v>423</v>
      </c>
      <c r="AX32" s="2" t="s">
        <v>52</v>
      </c>
      <c r="AY32" s="2" t="s">
        <v>52</v>
      </c>
    </row>
    <row r="33" spans="1:51" ht="30" customHeight="1" x14ac:dyDescent="0.3">
      <c r="A33" s="8" t="s">
        <v>417</v>
      </c>
      <c r="B33" s="8" t="s">
        <v>418</v>
      </c>
      <c r="C33" s="8" t="s">
        <v>60</v>
      </c>
      <c r="D33" s="9">
        <v>1</v>
      </c>
      <c r="E33" s="13">
        <f>일위대가목록!E49</f>
        <v>0</v>
      </c>
      <c r="F33" s="14">
        <f>TRUNC(E33*D33,1)</f>
        <v>0</v>
      </c>
      <c r="G33" s="13">
        <f>일위대가목록!F49</f>
        <v>0</v>
      </c>
      <c r="H33" s="14">
        <f>TRUNC(G33*D33,1)</f>
        <v>0</v>
      </c>
      <c r="I33" s="13">
        <f>일위대가목록!G49</f>
        <v>0</v>
      </c>
      <c r="J33" s="14">
        <f>TRUNC(I33*D33,1)</f>
        <v>0</v>
      </c>
      <c r="K33" s="13">
        <f>TRUNC(E33+G33+I33,1)</f>
        <v>0</v>
      </c>
      <c r="L33" s="14">
        <f>TRUNC(F33+H33+J33,1)</f>
        <v>0</v>
      </c>
      <c r="M33" s="8" t="s">
        <v>419</v>
      </c>
      <c r="N33" s="2" t="s">
        <v>97</v>
      </c>
      <c r="O33" s="2" t="s">
        <v>420</v>
      </c>
      <c r="P33" s="2" t="s">
        <v>63</v>
      </c>
      <c r="Q33" s="2" t="s">
        <v>64</v>
      </c>
      <c r="R33" s="2" t="s">
        <v>64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2" t="s">
        <v>52</v>
      </c>
      <c r="AW33" s="2" t="s">
        <v>424</v>
      </c>
      <c r="AX33" s="2" t="s">
        <v>52</v>
      </c>
      <c r="AY33" s="2" t="s">
        <v>52</v>
      </c>
    </row>
    <row r="34" spans="1:51" ht="30" customHeight="1" x14ac:dyDescent="0.3">
      <c r="A34" s="8" t="s">
        <v>375</v>
      </c>
      <c r="B34" s="8" t="s">
        <v>52</v>
      </c>
      <c r="C34" s="8" t="s">
        <v>52</v>
      </c>
      <c r="D34" s="9"/>
      <c r="E34" s="13"/>
      <c r="F34" s="14">
        <f>TRUNC(SUMIF(N32:N33, N31, F32:F33),0)</f>
        <v>0</v>
      </c>
      <c r="G34" s="13"/>
      <c r="H34" s="14">
        <f>TRUNC(SUMIF(N32:N33, N31, H32:H33),0)</f>
        <v>0</v>
      </c>
      <c r="I34" s="13"/>
      <c r="J34" s="14">
        <f>TRUNC(SUMIF(N32:N33, N31, J32:J33),0)</f>
        <v>0</v>
      </c>
      <c r="K34" s="13"/>
      <c r="L34" s="14">
        <f>F34+H34+J34</f>
        <v>0</v>
      </c>
      <c r="M34" s="8" t="s">
        <v>52</v>
      </c>
      <c r="N34" s="2" t="s">
        <v>87</v>
      </c>
      <c r="O34" s="2" t="s">
        <v>87</v>
      </c>
      <c r="P34" s="2" t="s">
        <v>52</v>
      </c>
      <c r="Q34" s="2" t="s">
        <v>52</v>
      </c>
      <c r="R34" s="2" t="s">
        <v>52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2" t="s">
        <v>52</v>
      </c>
      <c r="AW34" s="2" t="s">
        <v>52</v>
      </c>
      <c r="AX34" s="2" t="s">
        <v>52</v>
      </c>
      <c r="AY34" s="2" t="s">
        <v>52</v>
      </c>
    </row>
    <row r="35" spans="1:51" ht="30" customHeight="1" x14ac:dyDescent="0.3">
      <c r="A35" s="9"/>
      <c r="B35" s="9"/>
      <c r="C35" s="9"/>
      <c r="D35" s="9"/>
      <c r="E35" s="13"/>
      <c r="F35" s="14"/>
      <c r="G35" s="13"/>
      <c r="H35" s="14"/>
      <c r="I35" s="13"/>
      <c r="J35" s="14"/>
      <c r="K35" s="13"/>
      <c r="L35" s="14"/>
      <c r="M35" s="9"/>
    </row>
    <row r="36" spans="1:51" ht="30" customHeight="1" x14ac:dyDescent="0.3">
      <c r="A36" s="34" t="s">
        <v>425</v>
      </c>
      <c r="B36" s="34"/>
      <c r="C36" s="34"/>
      <c r="D36" s="34"/>
      <c r="E36" s="35"/>
      <c r="F36" s="36"/>
      <c r="G36" s="35"/>
      <c r="H36" s="36"/>
      <c r="I36" s="35"/>
      <c r="J36" s="36"/>
      <c r="K36" s="35"/>
      <c r="L36" s="36"/>
      <c r="M36" s="34"/>
      <c r="N36" s="1" t="s">
        <v>101</v>
      </c>
    </row>
    <row r="37" spans="1:51" ht="30" customHeight="1" x14ac:dyDescent="0.3">
      <c r="A37" s="8" t="s">
        <v>413</v>
      </c>
      <c r="B37" s="8" t="s">
        <v>414</v>
      </c>
      <c r="C37" s="8" t="s">
        <v>60</v>
      </c>
      <c r="D37" s="9">
        <v>1.03</v>
      </c>
      <c r="E37" s="13">
        <f>단가대비표!O21</f>
        <v>0</v>
      </c>
      <c r="F37" s="14">
        <f>TRUNC(E37*D37,1)</f>
        <v>0</v>
      </c>
      <c r="G37" s="13">
        <f>단가대비표!P21</f>
        <v>0</v>
      </c>
      <c r="H37" s="14">
        <f>TRUNC(G37*D37,1)</f>
        <v>0</v>
      </c>
      <c r="I37" s="13">
        <f>단가대비표!V21</f>
        <v>0</v>
      </c>
      <c r="J37" s="14">
        <f>TRUNC(I37*D37,1)</f>
        <v>0</v>
      </c>
      <c r="K37" s="13">
        <f>TRUNC(E37+G37+I37,1)</f>
        <v>0</v>
      </c>
      <c r="L37" s="14">
        <f>TRUNC(F37+H37+J37,1)</f>
        <v>0</v>
      </c>
      <c r="M37" s="8" t="s">
        <v>52</v>
      </c>
      <c r="N37" s="2" t="s">
        <v>101</v>
      </c>
      <c r="O37" s="2" t="s">
        <v>415</v>
      </c>
      <c r="P37" s="2" t="s">
        <v>64</v>
      </c>
      <c r="Q37" s="2" t="s">
        <v>64</v>
      </c>
      <c r="R37" s="2" t="s">
        <v>63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2" t="s">
        <v>52</v>
      </c>
      <c r="AW37" s="2" t="s">
        <v>426</v>
      </c>
      <c r="AX37" s="2" t="s">
        <v>52</v>
      </c>
      <c r="AY37" s="2" t="s">
        <v>52</v>
      </c>
    </row>
    <row r="38" spans="1:51" ht="30" customHeight="1" x14ac:dyDescent="0.3">
      <c r="A38" s="8" t="s">
        <v>417</v>
      </c>
      <c r="B38" s="8" t="s">
        <v>418</v>
      </c>
      <c r="C38" s="8" t="s">
        <v>60</v>
      </c>
      <c r="D38" s="9">
        <v>1</v>
      </c>
      <c r="E38" s="13">
        <f>일위대가목록!E49</f>
        <v>0</v>
      </c>
      <c r="F38" s="14">
        <f>TRUNC(E38*D38,1)</f>
        <v>0</v>
      </c>
      <c r="G38" s="13">
        <f>일위대가목록!F49</f>
        <v>0</v>
      </c>
      <c r="H38" s="14">
        <f>TRUNC(G38*D38,1)</f>
        <v>0</v>
      </c>
      <c r="I38" s="13">
        <f>일위대가목록!G49</f>
        <v>0</v>
      </c>
      <c r="J38" s="14">
        <f>TRUNC(I38*D38,1)</f>
        <v>0</v>
      </c>
      <c r="K38" s="13">
        <f>TRUNC(E38+G38+I38,1)</f>
        <v>0</v>
      </c>
      <c r="L38" s="14">
        <f>TRUNC(F38+H38+J38,1)</f>
        <v>0</v>
      </c>
      <c r="M38" s="8" t="s">
        <v>419</v>
      </c>
      <c r="N38" s="2" t="s">
        <v>101</v>
      </c>
      <c r="O38" s="2" t="s">
        <v>420</v>
      </c>
      <c r="P38" s="2" t="s">
        <v>63</v>
      </c>
      <c r="Q38" s="2" t="s">
        <v>64</v>
      </c>
      <c r="R38" s="2" t="s">
        <v>64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2" t="s">
        <v>52</v>
      </c>
      <c r="AW38" s="2" t="s">
        <v>427</v>
      </c>
      <c r="AX38" s="2" t="s">
        <v>52</v>
      </c>
      <c r="AY38" s="2" t="s">
        <v>52</v>
      </c>
    </row>
    <row r="39" spans="1:51" ht="30" customHeight="1" x14ac:dyDescent="0.3">
      <c r="A39" s="8" t="s">
        <v>375</v>
      </c>
      <c r="B39" s="8" t="s">
        <v>52</v>
      </c>
      <c r="C39" s="8" t="s">
        <v>52</v>
      </c>
      <c r="D39" s="9"/>
      <c r="E39" s="13"/>
      <c r="F39" s="14">
        <f>TRUNC(SUMIF(N37:N38, N36, F37:F38),0)</f>
        <v>0</v>
      </c>
      <c r="G39" s="13"/>
      <c r="H39" s="14">
        <f>TRUNC(SUMIF(N37:N38, N36, H37:H38),0)</f>
        <v>0</v>
      </c>
      <c r="I39" s="13"/>
      <c r="J39" s="14">
        <f>TRUNC(SUMIF(N37:N38, N36, J37:J38),0)</f>
        <v>0</v>
      </c>
      <c r="K39" s="13"/>
      <c r="L39" s="14">
        <f>F39+H39+J39</f>
        <v>0</v>
      </c>
      <c r="M39" s="8" t="s">
        <v>52</v>
      </c>
      <c r="N39" s="2" t="s">
        <v>87</v>
      </c>
      <c r="O39" s="2" t="s">
        <v>87</v>
      </c>
      <c r="P39" s="2" t="s">
        <v>52</v>
      </c>
      <c r="Q39" s="2" t="s">
        <v>52</v>
      </c>
      <c r="R39" s="2" t="s">
        <v>52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2" t="s">
        <v>52</v>
      </c>
      <c r="AW39" s="2" t="s">
        <v>52</v>
      </c>
      <c r="AX39" s="2" t="s">
        <v>52</v>
      </c>
      <c r="AY39" s="2" t="s">
        <v>52</v>
      </c>
    </row>
    <row r="40" spans="1:51" ht="30" customHeight="1" x14ac:dyDescent="0.3">
      <c r="A40" s="9"/>
      <c r="B40" s="9"/>
      <c r="C40" s="9"/>
      <c r="D40" s="9"/>
      <c r="E40" s="13"/>
      <c r="F40" s="14"/>
      <c r="G40" s="13"/>
      <c r="H40" s="14"/>
      <c r="I40" s="13"/>
      <c r="J40" s="14"/>
      <c r="K40" s="13"/>
      <c r="L40" s="14"/>
      <c r="M40" s="9"/>
    </row>
    <row r="41" spans="1:51" ht="30" customHeight="1" x14ac:dyDescent="0.3">
      <c r="A41" s="34" t="s">
        <v>428</v>
      </c>
      <c r="B41" s="34"/>
      <c r="C41" s="34"/>
      <c r="D41" s="34"/>
      <c r="E41" s="35"/>
      <c r="F41" s="36"/>
      <c r="G41" s="35"/>
      <c r="H41" s="36"/>
      <c r="I41" s="35"/>
      <c r="J41" s="36"/>
      <c r="K41" s="35"/>
      <c r="L41" s="36"/>
      <c r="M41" s="34"/>
      <c r="N41" s="1" t="s">
        <v>106</v>
      </c>
    </row>
    <row r="42" spans="1:51" ht="30" customHeight="1" x14ac:dyDescent="0.3">
      <c r="A42" s="8" t="s">
        <v>429</v>
      </c>
      <c r="B42" s="8" t="s">
        <v>430</v>
      </c>
      <c r="C42" s="8" t="s">
        <v>60</v>
      </c>
      <c r="D42" s="9">
        <v>1.03</v>
      </c>
      <c r="E42" s="13">
        <f>단가대비표!O22</f>
        <v>0</v>
      </c>
      <c r="F42" s="14">
        <f>TRUNC(E42*D42,1)</f>
        <v>0</v>
      </c>
      <c r="G42" s="13">
        <f>단가대비표!P22</f>
        <v>0</v>
      </c>
      <c r="H42" s="14">
        <f>TRUNC(G42*D42,1)</f>
        <v>0</v>
      </c>
      <c r="I42" s="13">
        <f>단가대비표!V22</f>
        <v>0</v>
      </c>
      <c r="J42" s="14">
        <f>TRUNC(I42*D42,1)</f>
        <v>0</v>
      </c>
      <c r="K42" s="13">
        <f t="shared" ref="K42:L45" si="3">TRUNC(E42+G42+I42,1)</f>
        <v>0</v>
      </c>
      <c r="L42" s="14">
        <f t="shared" si="3"/>
        <v>0</v>
      </c>
      <c r="M42" s="8" t="s">
        <v>52</v>
      </c>
      <c r="N42" s="2" t="s">
        <v>106</v>
      </c>
      <c r="O42" s="2" t="s">
        <v>431</v>
      </c>
      <c r="P42" s="2" t="s">
        <v>64</v>
      </c>
      <c r="Q42" s="2" t="s">
        <v>64</v>
      </c>
      <c r="R42" s="2" t="s">
        <v>63</v>
      </c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2" t="s">
        <v>52</v>
      </c>
      <c r="AW42" s="2" t="s">
        <v>432</v>
      </c>
      <c r="AX42" s="2" t="s">
        <v>52</v>
      </c>
      <c r="AY42" s="2" t="s">
        <v>52</v>
      </c>
    </row>
    <row r="43" spans="1:51" ht="30" customHeight="1" x14ac:dyDescent="0.3">
      <c r="A43" s="8" t="s">
        <v>433</v>
      </c>
      <c r="B43" s="8" t="s">
        <v>434</v>
      </c>
      <c r="C43" s="8" t="s">
        <v>60</v>
      </c>
      <c r="D43" s="9">
        <v>1</v>
      </c>
      <c r="E43" s="13">
        <f>일위대가목록!E54</f>
        <v>0</v>
      </c>
      <c r="F43" s="14">
        <f>TRUNC(E43*D43,1)</f>
        <v>0</v>
      </c>
      <c r="G43" s="13">
        <f>일위대가목록!F54</f>
        <v>0</v>
      </c>
      <c r="H43" s="14">
        <f>TRUNC(G43*D43,1)</f>
        <v>0</v>
      </c>
      <c r="I43" s="13">
        <f>일위대가목록!G54</f>
        <v>0</v>
      </c>
      <c r="J43" s="14">
        <f>TRUNC(I43*D43,1)</f>
        <v>0</v>
      </c>
      <c r="K43" s="13">
        <f t="shared" si="3"/>
        <v>0</v>
      </c>
      <c r="L43" s="14">
        <f t="shared" si="3"/>
        <v>0</v>
      </c>
      <c r="M43" s="8" t="s">
        <v>435</v>
      </c>
      <c r="N43" s="2" t="s">
        <v>106</v>
      </c>
      <c r="O43" s="2" t="s">
        <v>436</v>
      </c>
      <c r="P43" s="2" t="s">
        <v>63</v>
      </c>
      <c r="Q43" s="2" t="s">
        <v>64</v>
      </c>
      <c r="R43" s="2" t="s">
        <v>64</v>
      </c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2" t="s">
        <v>52</v>
      </c>
      <c r="AW43" s="2" t="s">
        <v>437</v>
      </c>
      <c r="AX43" s="2" t="s">
        <v>52</v>
      </c>
      <c r="AY43" s="2" t="s">
        <v>52</v>
      </c>
    </row>
    <row r="44" spans="1:51" ht="30" customHeight="1" x14ac:dyDescent="0.3">
      <c r="A44" s="8" t="s">
        <v>438</v>
      </c>
      <c r="B44" s="8" t="s">
        <v>439</v>
      </c>
      <c r="C44" s="8" t="s">
        <v>60</v>
      </c>
      <c r="D44" s="9">
        <v>1</v>
      </c>
      <c r="E44" s="13">
        <f>일위대가목록!E55</f>
        <v>0</v>
      </c>
      <c r="F44" s="14">
        <f>TRUNC(E44*D44,1)</f>
        <v>0</v>
      </c>
      <c r="G44" s="13">
        <f>일위대가목록!F55</f>
        <v>0</v>
      </c>
      <c r="H44" s="14">
        <f>TRUNC(G44*D44,1)</f>
        <v>0</v>
      </c>
      <c r="I44" s="13">
        <f>일위대가목록!G55</f>
        <v>0</v>
      </c>
      <c r="J44" s="14">
        <f>TRUNC(I44*D44,1)</f>
        <v>0</v>
      </c>
      <c r="K44" s="13">
        <f t="shared" si="3"/>
        <v>0</v>
      </c>
      <c r="L44" s="14">
        <f t="shared" si="3"/>
        <v>0</v>
      </c>
      <c r="M44" s="8" t="s">
        <v>440</v>
      </c>
      <c r="N44" s="2" t="s">
        <v>106</v>
      </c>
      <c r="O44" s="2" t="s">
        <v>441</v>
      </c>
      <c r="P44" s="2" t="s">
        <v>63</v>
      </c>
      <c r="Q44" s="2" t="s">
        <v>64</v>
      </c>
      <c r="R44" s="2" t="s">
        <v>64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2" t="s">
        <v>52</v>
      </c>
      <c r="AW44" s="2" t="s">
        <v>442</v>
      </c>
      <c r="AX44" s="2" t="s">
        <v>52</v>
      </c>
      <c r="AY44" s="2" t="s">
        <v>52</v>
      </c>
    </row>
    <row r="45" spans="1:51" ht="30" customHeight="1" x14ac:dyDescent="0.3">
      <c r="A45" s="8" t="s">
        <v>443</v>
      </c>
      <c r="B45" s="8" t="s">
        <v>444</v>
      </c>
      <c r="C45" s="8" t="s">
        <v>445</v>
      </c>
      <c r="D45" s="9">
        <v>5.0000000000000001E-3</v>
      </c>
      <c r="E45" s="13">
        <f>일위대가목록!E56</f>
        <v>0</v>
      </c>
      <c r="F45" s="14">
        <f>TRUNC(E45*D45,1)</f>
        <v>0</v>
      </c>
      <c r="G45" s="13">
        <f>일위대가목록!F56</f>
        <v>0</v>
      </c>
      <c r="H45" s="14">
        <f>TRUNC(G45*D45,1)</f>
        <v>0</v>
      </c>
      <c r="I45" s="13">
        <f>일위대가목록!G56</f>
        <v>0</v>
      </c>
      <c r="J45" s="14">
        <f>TRUNC(I45*D45,1)</f>
        <v>0</v>
      </c>
      <c r="K45" s="13">
        <f t="shared" si="3"/>
        <v>0</v>
      </c>
      <c r="L45" s="14">
        <f t="shared" si="3"/>
        <v>0</v>
      </c>
      <c r="M45" s="8" t="s">
        <v>446</v>
      </c>
      <c r="N45" s="2" t="s">
        <v>106</v>
      </c>
      <c r="O45" s="2" t="s">
        <v>447</v>
      </c>
      <c r="P45" s="2" t="s">
        <v>63</v>
      </c>
      <c r="Q45" s="2" t="s">
        <v>64</v>
      </c>
      <c r="R45" s="2" t="s">
        <v>64</v>
      </c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2" t="s">
        <v>52</v>
      </c>
      <c r="AW45" s="2" t="s">
        <v>448</v>
      </c>
      <c r="AX45" s="2" t="s">
        <v>52</v>
      </c>
      <c r="AY45" s="2" t="s">
        <v>52</v>
      </c>
    </row>
    <row r="46" spans="1:51" ht="30" customHeight="1" x14ac:dyDescent="0.3">
      <c r="A46" s="8" t="s">
        <v>375</v>
      </c>
      <c r="B46" s="8" t="s">
        <v>52</v>
      </c>
      <c r="C46" s="8" t="s">
        <v>52</v>
      </c>
      <c r="D46" s="9"/>
      <c r="E46" s="13"/>
      <c r="F46" s="14">
        <f>TRUNC(SUMIF(N42:N45, N41, F42:F45),0)</f>
        <v>0</v>
      </c>
      <c r="G46" s="13"/>
      <c r="H46" s="14">
        <f>TRUNC(SUMIF(N42:N45, N41, H42:H45),0)</f>
        <v>0</v>
      </c>
      <c r="I46" s="13"/>
      <c r="J46" s="14">
        <f>TRUNC(SUMIF(N42:N45, N41, J42:J45),0)</f>
        <v>0</v>
      </c>
      <c r="K46" s="13"/>
      <c r="L46" s="14">
        <f>F46+H46+J46</f>
        <v>0</v>
      </c>
      <c r="M46" s="8" t="s">
        <v>52</v>
      </c>
      <c r="N46" s="2" t="s">
        <v>87</v>
      </c>
      <c r="O46" s="2" t="s">
        <v>87</v>
      </c>
      <c r="P46" s="2" t="s">
        <v>52</v>
      </c>
      <c r="Q46" s="2" t="s">
        <v>52</v>
      </c>
      <c r="R46" s="2" t="s">
        <v>52</v>
      </c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2" t="s">
        <v>52</v>
      </c>
      <c r="AW46" s="2" t="s">
        <v>52</v>
      </c>
      <c r="AX46" s="2" t="s">
        <v>52</v>
      </c>
      <c r="AY46" s="2" t="s">
        <v>52</v>
      </c>
    </row>
    <row r="47" spans="1:51" ht="30" customHeight="1" x14ac:dyDescent="0.3">
      <c r="A47" s="9"/>
      <c r="B47" s="9"/>
      <c r="C47" s="9"/>
      <c r="D47" s="9"/>
      <c r="E47" s="13"/>
      <c r="F47" s="14"/>
      <c r="G47" s="13"/>
      <c r="H47" s="14"/>
      <c r="I47" s="13"/>
      <c r="J47" s="14"/>
      <c r="K47" s="13"/>
      <c r="L47" s="14"/>
      <c r="M47" s="9"/>
    </row>
    <row r="48" spans="1:51" ht="30" customHeight="1" x14ac:dyDescent="0.3">
      <c r="A48" s="34" t="s">
        <v>449</v>
      </c>
      <c r="B48" s="34"/>
      <c r="C48" s="34"/>
      <c r="D48" s="34"/>
      <c r="E48" s="35"/>
      <c r="F48" s="36"/>
      <c r="G48" s="35"/>
      <c r="H48" s="36"/>
      <c r="I48" s="35"/>
      <c r="J48" s="36"/>
      <c r="K48" s="35"/>
      <c r="L48" s="36"/>
      <c r="M48" s="34"/>
      <c r="N48" s="1" t="s">
        <v>110</v>
      </c>
    </row>
    <row r="49" spans="1:51" ht="30" customHeight="1" x14ac:dyDescent="0.3">
      <c r="A49" s="8" t="s">
        <v>429</v>
      </c>
      <c r="B49" s="8" t="s">
        <v>430</v>
      </c>
      <c r="C49" s="8" t="s">
        <v>60</v>
      </c>
      <c r="D49" s="9">
        <v>1.03</v>
      </c>
      <c r="E49" s="13">
        <f>단가대비표!O22</f>
        <v>0</v>
      </c>
      <c r="F49" s="14">
        <f>TRUNC(E49*D49,1)</f>
        <v>0</v>
      </c>
      <c r="G49" s="13">
        <f>단가대비표!P22</f>
        <v>0</v>
      </c>
      <c r="H49" s="14">
        <f>TRUNC(G49*D49,1)</f>
        <v>0</v>
      </c>
      <c r="I49" s="13">
        <f>단가대비표!V22</f>
        <v>0</v>
      </c>
      <c r="J49" s="14">
        <f>TRUNC(I49*D49,1)</f>
        <v>0</v>
      </c>
      <c r="K49" s="13">
        <f t="shared" ref="K49:L52" si="4">TRUNC(E49+G49+I49,1)</f>
        <v>0</v>
      </c>
      <c r="L49" s="14">
        <f t="shared" si="4"/>
        <v>0</v>
      </c>
      <c r="M49" s="8" t="s">
        <v>52</v>
      </c>
      <c r="N49" s="2" t="s">
        <v>110</v>
      </c>
      <c r="O49" s="2" t="s">
        <v>431</v>
      </c>
      <c r="P49" s="2" t="s">
        <v>64</v>
      </c>
      <c r="Q49" s="2" t="s">
        <v>64</v>
      </c>
      <c r="R49" s="2" t="s">
        <v>63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2" t="s">
        <v>52</v>
      </c>
      <c r="AW49" s="2" t="s">
        <v>450</v>
      </c>
      <c r="AX49" s="2" t="s">
        <v>52</v>
      </c>
      <c r="AY49" s="2" t="s">
        <v>52</v>
      </c>
    </row>
    <row r="50" spans="1:51" ht="30" customHeight="1" x14ac:dyDescent="0.3">
      <c r="A50" s="8" t="s">
        <v>433</v>
      </c>
      <c r="B50" s="8" t="s">
        <v>434</v>
      </c>
      <c r="C50" s="8" t="s">
        <v>60</v>
      </c>
      <c r="D50" s="9">
        <v>1</v>
      </c>
      <c r="E50" s="13">
        <f>일위대가목록!E54</f>
        <v>0</v>
      </c>
      <c r="F50" s="14">
        <f>TRUNC(E50*D50,1)</f>
        <v>0</v>
      </c>
      <c r="G50" s="13">
        <f>일위대가목록!F54</f>
        <v>0</v>
      </c>
      <c r="H50" s="14">
        <f>TRUNC(G50*D50,1)</f>
        <v>0</v>
      </c>
      <c r="I50" s="13">
        <f>일위대가목록!G54</f>
        <v>0</v>
      </c>
      <c r="J50" s="14">
        <f>TRUNC(I50*D50,1)</f>
        <v>0</v>
      </c>
      <c r="K50" s="13">
        <f t="shared" si="4"/>
        <v>0</v>
      </c>
      <c r="L50" s="14">
        <f t="shared" si="4"/>
        <v>0</v>
      </c>
      <c r="M50" s="8" t="s">
        <v>435</v>
      </c>
      <c r="N50" s="2" t="s">
        <v>110</v>
      </c>
      <c r="O50" s="2" t="s">
        <v>436</v>
      </c>
      <c r="P50" s="2" t="s">
        <v>63</v>
      </c>
      <c r="Q50" s="2" t="s">
        <v>64</v>
      </c>
      <c r="R50" s="2" t="s">
        <v>64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2" t="s">
        <v>52</v>
      </c>
      <c r="AW50" s="2" t="s">
        <v>451</v>
      </c>
      <c r="AX50" s="2" t="s">
        <v>52</v>
      </c>
      <c r="AY50" s="2" t="s">
        <v>52</v>
      </c>
    </row>
    <row r="51" spans="1:51" ht="30" customHeight="1" x14ac:dyDescent="0.3">
      <c r="A51" s="8" t="s">
        <v>438</v>
      </c>
      <c r="B51" s="8" t="s">
        <v>439</v>
      </c>
      <c r="C51" s="8" t="s">
        <v>60</v>
      </c>
      <c r="D51" s="9">
        <v>1</v>
      </c>
      <c r="E51" s="13">
        <f>일위대가목록!E55</f>
        <v>0</v>
      </c>
      <c r="F51" s="14">
        <f>TRUNC(E51*D51,1)</f>
        <v>0</v>
      </c>
      <c r="G51" s="13">
        <f>일위대가목록!F55</f>
        <v>0</v>
      </c>
      <c r="H51" s="14">
        <f>TRUNC(G51*D51,1)</f>
        <v>0</v>
      </c>
      <c r="I51" s="13">
        <f>일위대가목록!G55</f>
        <v>0</v>
      </c>
      <c r="J51" s="14">
        <f>TRUNC(I51*D51,1)</f>
        <v>0</v>
      </c>
      <c r="K51" s="13">
        <f t="shared" si="4"/>
        <v>0</v>
      </c>
      <c r="L51" s="14">
        <f t="shared" si="4"/>
        <v>0</v>
      </c>
      <c r="M51" s="8" t="s">
        <v>440</v>
      </c>
      <c r="N51" s="2" t="s">
        <v>110</v>
      </c>
      <c r="O51" s="2" t="s">
        <v>441</v>
      </c>
      <c r="P51" s="2" t="s">
        <v>63</v>
      </c>
      <c r="Q51" s="2" t="s">
        <v>64</v>
      </c>
      <c r="R51" s="2" t="s">
        <v>64</v>
      </c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2" t="s">
        <v>52</v>
      </c>
      <c r="AW51" s="2" t="s">
        <v>452</v>
      </c>
      <c r="AX51" s="2" t="s">
        <v>52</v>
      </c>
      <c r="AY51" s="2" t="s">
        <v>52</v>
      </c>
    </row>
    <row r="52" spans="1:51" ht="30" customHeight="1" x14ac:dyDescent="0.3">
      <c r="A52" s="8" t="s">
        <v>443</v>
      </c>
      <c r="B52" s="8" t="s">
        <v>444</v>
      </c>
      <c r="C52" s="8" t="s">
        <v>445</v>
      </c>
      <c r="D52" s="9">
        <v>5.0000000000000001E-3</v>
      </c>
      <c r="E52" s="13">
        <f>일위대가목록!E56</f>
        <v>0</v>
      </c>
      <c r="F52" s="14">
        <f>TRUNC(E52*D52,1)</f>
        <v>0</v>
      </c>
      <c r="G52" s="13">
        <f>일위대가목록!F56</f>
        <v>0</v>
      </c>
      <c r="H52" s="14">
        <f>TRUNC(G52*D52,1)</f>
        <v>0</v>
      </c>
      <c r="I52" s="13">
        <f>일위대가목록!G56</f>
        <v>0</v>
      </c>
      <c r="J52" s="14">
        <f>TRUNC(I52*D52,1)</f>
        <v>0</v>
      </c>
      <c r="K52" s="13">
        <f t="shared" si="4"/>
        <v>0</v>
      </c>
      <c r="L52" s="14">
        <f t="shared" si="4"/>
        <v>0</v>
      </c>
      <c r="M52" s="8" t="s">
        <v>446</v>
      </c>
      <c r="N52" s="2" t="s">
        <v>110</v>
      </c>
      <c r="O52" s="2" t="s">
        <v>447</v>
      </c>
      <c r="P52" s="2" t="s">
        <v>63</v>
      </c>
      <c r="Q52" s="2" t="s">
        <v>64</v>
      </c>
      <c r="R52" s="2" t="s">
        <v>64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2" t="s">
        <v>52</v>
      </c>
      <c r="AW52" s="2" t="s">
        <v>453</v>
      </c>
      <c r="AX52" s="2" t="s">
        <v>52</v>
      </c>
      <c r="AY52" s="2" t="s">
        <v>52</v>
      </c>
    </row>
    <row r="53" spans="1:51" ht="30" customHeight="1" x14ac:dyDescent="0.3">
      <c r="A53" s="8" t="s">
        <v>375</v>
      </c>
      <c r="B53" s="8" t="s">
        <v>52</v>
      </c>
      <c r="C53" s="8" t="s">
        <v>52</v>
      </c>
      <c r="D53" s="9"/>
      <c r="E53" s="13"/>
      <c r="F53" s="14">
        <f>TRUNC(SUMIF(N49:N52, N48, F49:F52),0)</f>
        <v>0</v>
      </c>
      <c r="G53" s="13"/>
      <c r="H53" s="14">
        <f>TRUNC(SUMIF(N49:N52, N48, H49:H52),0)</f>
        <v>0</v>
      </c>
      <c r="I53" s="13"/>
      <c r="J53" s="14">
        <f>TRUNC(SUMIF(N49:N52, N48, J49:J52),0)</f>
        <v>0</v>
      </c>
      <c r="K53" s="13"/>
      <c r="L53" s="14">
        <f>F53+H53+J53</f>
        <v>0</v>
      </c>
      <c r="M53" s="8" t="s">
        <v>52</v>
      </c>
      <c r="N53" s="2" t="s">
        <v>87</v>
      </c>
      <c r="O53" s="2" t="s">
        <v>87</v>
      </c>
      <c r="P53" s="2" t="s">
        <v>52</v>
      </c>
      <c r="Q53" s="2" t="s">
        <v>52</v>
      </c>
      <c r="R53" s="2" t="s">
        <v>52</v>
      </c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2" t="s">
        <v>52</v>
      </c>
      <c r="AW53" s="2" t="s">
        <v>52</v>
      </c>
      <c r="AX53" s="2" t="s">
        <v>52</v>
      </c>
      <c r="AY53" s="2" t="s">
        <v>52</v>
      </c>
    </row>
    <row r="54" spans="1:51" ht="30" customHeight="1" x14ac:dyDescent="0.3">
      <c r="A54" s="9"/>
      <c r="B54" s="9"/>
      <c r="C54" s="9"/>
      <c r="D54" s="9"/>
      <c r="E54" s="13"/>
      <c r="F54" s="14"/>
      <c r="G54" s="13"/>
      <c r="H54" s="14"/>
      <c r="I54" s="13"/>
      <c r="J54" s="14"/>
      <c r="K54" s="13"/>
      <c r="L54" s="14"/>
      <c r="M54" s="9"/>
    </row>
    <row r="55" spans="1:51" ht="30" customHeight="1" x14ac:dyDescent="0.3">
      <c r="A55" s="34" t="s">
        <v>454</v>
      </c>
      <c r="B55" s="34"/>
      <c r="C55" s="34"/>
      <c r="D55" s="34"/>
      <c r="E55" s="35"/>
      <c r="F55" s="36"/>
      <c r="G55" s="35"/>
      <c r="H55" s="36"/>
      <c r="I55" s="35"/>
      <c r="J55" s="36"/>
      <c r="K55" s="35"/>
      <c r="L55" s="36"/>
      <c r="M55" s="34"/>
      <c r="N55" s="1" t="s">
        <v>114</v>
      </c>
    </row>
    <row r="56" spans="1:51" ht="30" customHeight="1" x14ac:dyDescent="0.3">
      <c r="A56" s="8" t="s">
        <v>429</v>
      </c>
      <c r="B56" s="8" t="s">
        <v>430</v>
      </c>
      <c r="C56" s="8" t="s">
        <v>60</v>
      </c>
      <c r="D56" s="9">
        <v>1.03</v>
      </c>
      <c r="E56" s="13">
        <f>단가대비표!O22</f>
        <v>0</v>
      </c>
      <c r="F56" s="14">
        <f>TRUNC(E56*D56,1)</f>
        <v>0</v>
      </c>
      <c r="G56" s="13">
        <f>단가대비표!P22</f>
        <v>0</v>
      </c>
      <c r="H56" s="14">
        <f>TRUNC(G56*D56,1)</f>
        <v>0</v>
      </c>
      <c r="I56" s="13">
        <f>단가대비표!V22</f>
        <v>0</v>
      </c>
      <c r="J56" s="14">
        <f>TRUNC(I56*D56,1)</f>
        <v>0</v>
      </c>
      <c r="K56" s="13">
        <f t="shared" ref="K56:L59" si="5">TRUNC(E56+G56+I56,1)</f>
        <v>0</v>
      </c>
      <c r="L56" s="14">
        <f t="shared" si="5"/>
        <v>0</v>
      </c>
      <c r="M56" s="8" t="s">
        <v>52</v>
      </c>
      <c r="N56" s="2" t="s">
        <v>114</v>
      </c>
      <c r="O56" s="2" t="s">
        <v>431</v>
      </c>
      <c r="P56" s="2" t="s">
        <v>64</v>
      </c>
      <c r="Q56" s="2" t="s">
        <v>64</v>
      </c>
      <c r="R56" s="2" t="s">
        <v>63</v>
      </c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2" t="s">
        <v>52</v>
      </c>
      <c r="AW56" s="2" t="s">
        <v>455</v>
      </c>
      <c r="AX56" s="2" t="s">
        <v>52</v>
      </c>
      <c r="AY56" s="2" t="s">
        <v>52</v>
      </c>
    </row>
    <row r="57" spans="1:51" ht="30" customHeight="1" x14ac:dyDescent="0.3">
      <c r="A57" s="8" t="s">
        <v>433</v>
      </c>
      <c r="B57" s="8" t="s">
        <v>434</v>
      </c>
      <c r="C57" s="8" t="s">
        <v>60</v>
      </c>
      <c r="D57" s="9">
        <v>1</v>
      </c>
      <c r="E57" s="13">
        <f>일위대가목록!E54</f>
        <v>0</v>
      </c>
      <c r="F57" s="14">
        <f>TRUNC(E57*D57,1)</f>
        <v>0</v>
      </c>
      <c r="G57" s="13">
        <f>일위대가목록!F54</f>
        <v>0</v>
      </c>
      <c r="H57" s="14">
        <f>TRUNC(G57*D57,1)</f>
        <v>0</v>
      </c>
      <c r="I57" s="13">
        <f>일위대가목록!G54</f>
        <v>0</v>
      </c>
      <c r="J57" s="14">
        <f>TRUNC(I57*D57,1)</f>
        <v>0</v>
      </c>
      <c r="K57" s="13">
        <f t="shared" si="5"/>
        <v>0</v>
      </c>
      <c r="L57" s="14">
        <f t="shared" si="5"/>
        <v>0</v>
      </c>
      <c r="M57" s="8" t="s">
        <v>435</v>
      </c>
      <c r="N57" s="2" t="s">
        <v>114</v>
      </c>
      <c r="O57" s="2" t="s">
        <v>436</v>
      </c>
      <c r="P57" s="2" t="s">
        <v>63</v>
      </c>
      <c r="Q57" s="2" t="s">
        <v>64</v>
      </c>
      <c r="R57" s="2" t="s">
        <v>64</v>
      </c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2" t="s">
        <v>52</v>
      </c>
      <c r="AW57" s="2" t="s">
        <v>456</v>
      </c>
      <c r="AX57" s="2" t="s">
        <v>52</v>
      </c>
      <c r="AY57" s="2" t="s">
        <v>52</v>
      </c>
    </row>
    <row r="58" spans="1:51" ht="30" customHeight="1" x14ac:dyDescent="0.3">
      <c r="A58" s="8" t="s">
        <v>438</v>
      </c>
      <c r="B58" s="8" t="s">
        <v>439</v>
      </c>
      <c r="C58" s="8" t="s">
        <v>60</v>
      </c>
      <c r="D58" s="9">
        <v>1</v>
      </c>
      <c r="E58" s="13">
        <f>일위대가목록!E55</f>
        <v>0</v>
      </c>
      <c r="F58" s="14">
        <f>TRUNC(E58*D58,1)</f>
        <v>0</v>
      </c>
      <c r="G58" s="13">
        <f>일위대가목록!F55</f>
        <v>0</v>
      </c>
      <c r="H58" s="14">
        <f>TRUNC(G58*D58,1)</f>
        <v>0</v>
      </c>
      <c r="I58" s="13">
        <f>일위대가목록!G55</f>
        <v>0</v>
      </c>
      <c r="J58" s="14">
        <f>TRUNC(I58*D58,1)</f>
        <v>0</v>
      </c>
      <c r="K58" s="13">
        <f t="shared" si="5"/>
        <v>0</v>
      </c>
      <c r="L58" s="14">
        <f t="shared" si="5"/>
        <v>0</v>
      </c>
      <c r="M58" s="8" t="s">
        <v>440</v>
      </c>
      <c r="N58" s="2" t="s">
        <v>114</v>
      </c>
      <c r="O58" s="2" t="s">
        <v>441</v>
      </c>
      <c r="P58" s="2" t="s">
        <v>63</v>
      </c>
      <c r="Q58" s="2" t="s">
        <v>64</v>
      </c>
      <c r="R58" s="2" t="s">
        <v>64</v>
      </c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2" t="s">
        <v>52</v>
      </c>
      <c r="AW58" s="2" t="s">
        <v>457</v>
      </c>
      <c r="AX58" s="2" t="s">
        <v>52</v>
      </c>
      <c r="AY58" s="2" t="s">
        <v>52</v>
      </c>
    </row>
    <row r="59" spans="1:51" ht="30" customHeight="1" x14ac:dyDescent="0.3">
      <c r="A59" s="8" t="s">
        <v>443</v>
      </c>
      <c r="B59" s="8" t="s">
        <v>444</v>
      </c>
      <c r="C59" s="8" t="s">
        <v>445</v>
      </c>
      <c r="D59" s="9">
        <v>5.0000000000000001E-3</v>
      </c>
      <c r="E59" s="13">
        <f>일위대가목록!E56</f>
        <v>0</v>
      </c>
      <c r="F59" s="14">
        <f>TRUNC(E59*D59,1)</f>
        <v>0</v>
      </c>
      <c r="G59" s="13">
        <f>일위대가목록!F56</f>
        <v>0</v>
      </c>
      <c r="H59" s="14">
        <f>TRUNC(G59*D59,1)</f>
        <v>0</v>
      </c>
      <c r="I59" s="13">
        <f>일위대가목록!G56</f>
        <v>0</v>
      </c>
      <c r="J59" s="14">
        <f>TRUNC(I59*D59,1)</f>
        <v>0</v>
      </c>
      <c r="K59" s="13">
        <f t="shared" si="5"/>
        <v>0</v>
      </c>
      <c r="L59" s="14">
        <f t="shared" si="5"/>
        <v>0</v>
      </c>
      <c r="M59" s="8" t="s">
        <v>446</v>
      </c>
      <c r="N59" s="2" t="s">
        <v>114</v>
      </c>
      <c r="O59" s="2" t="s">
        <v>447</v>
      </c>
      <c r="P59" s="2" t="s">
        <v>63</v>
      </c>
      <c r="Q59" s="2" t="s">
        <v>64</v>
      </c>
      <c r="R59" s="2" t="s">
        <v>64</v>
      </c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2" t="s">
        <v>52</v>
      </c>
      <c r="AW59" s="2" t="s">
        <v>458</v>
      </c>
      <c r="AX59" s="2" t="s">
        <v>52</v>
      </c>
      <c r="AY59" s="2" t="s">
        <v>52</v>
      </c>
    </row>
    <row r="60" spans="1:51" ht="30" customHeight="1" x14ac:dyDescent="0.3">
      <c r="A60" s="8" t="s">
        <v>375</v>
      </c>
      <c r="B60" s="8" t="s">
        <v>52</v>
      </c>
      <c r="C60" s="8" t="s">
        <v>52</v>
      </c>
      <c r="D60" s="9"/>
      <c r="E60" s="13"/>
      <c r="F60" s="14">
        <f>TRUNC(SUMIF(N56:N59, N55, F56:F59),0)</f>
        <v>0</v>
      </c>
      <c r="G60" s="13"/>
      <c r="H60" s="14">
        <f>TRUNC(SUMIF(N56:N59, N55, H56:H59),0)</f>
        <v>0</v>
      </c>
      <c r="I60" s="13"/>
      <c r="J60" s="14">
        <f>TRUNC(SUMIF(N56:N59, N55, J56:J59),0)</f>
        <v>0</v>
      </c>
      <c r="K60" s="13"/>
      <c r="L60" s="14">
        <f>F60+H60+J60</f>
        <v>0</v>
      </c>
      <c r="M60" s="8" t="s">
        <v>52</v>
      </c>
      <c r="N60" s="2" t="s">
        <v>87</v>
      </c>
      <c r="O60" s="2" t="s">
        <v>87</v>
      </c>
      <c r="P60" s="2" t="s">
        <v>52</v>
      </c>
      <c r="Q60" s="2" t="s">
        <v>52</v>
      </c>
      <c r="R60" s="2" t="s">
        <v>52</v>
      </c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2" t="s">
        <v>52</v>
      </c>
      <c r="AW60" s="2" t="s">
        <v>52</v>
      </c>
      <c r="AX60" s="2" t="s">
        <v>52</v>
      </c>
      <c r="AY60" s="2" t="s">
        <v>52</v>
      </c>
    </row>
    <row r="61" spans="1:51" ht="30" customHeight="1" x14ac:dyDescent="0.3">
      <c r="A61" s="9"/>
      <c r="B61" s="9"/>
      <c r="C61" s="9"/>
      <c r="D61" s="9"/>
      <c r="E61" s="13"/>
      <c r="F61" s="14"/>
      <c r="G61" s="13"/>
      <c r="H61" s="14"/>
      <c r="I61" s="13"/>
      <c r="J61" s="14"/>
      <c r="K61" s="13"/>
      <c r="L61" s="14"/>
      <c r="M61" s="9"/>
    </row>
    <row r="62" spans="1:51" ht="30" customHeight="1" x14ac:dyDescent="0.3">
      <c r="A62" s="34" t="s">
        <v>459</v>
      </c>
      <c r="B62" s="34"/>
      <c r="C62" s="34"/>
      <c r="D62" s="34"/>
      <c r="E62" s="35"/>
      <c r="F62" s="36"/>
      <c r="G62" s="35"/>
      <c r="H62" s="36"/>
      <c r="I62" s="35"/>
      <c r="J62" s="36"/>
      <c r="K62" s="35"/>
      <c r="L62" s="36"/>
      <c r="M62" s="34"/>
      <c r="N62" s="1" t="s">
        <v>135</v>
      </c>
    </row>
    <row r="63" spans="1:51" ht="30" customHeight="1" x14ac:dyDescent="0.3">
      <c r="A63" s="8" t="s">
        <v>460</v>
      </c>
      <c r="B63" s="8" t="s">
        <v>461</v>
      </c>
      <c r="C63" s="8" t="s">
        <v>133</v>
      </c>
      <c r="D63" s="9">
        <v>1.05</v>
      </c>
      <c r="E63" s="13">
        <f>단가대비표!O43</f>
        <v>0</v>
      </c>
      <c r="F63" s="14">
        <f t="shared" ref="F63:F68" si="6">TRUNC(E63*D63,1)</f>
        <v>0</v>
      </c>
      <c r="G63" s="13">
        <f>단가대비표!P43</f>
        <v>0</v>
      </c>
      <c r="H63" s="14">
        <f t="shared" ref="H63:H68" si="7">TRUNC(G63*D63,1)</f>
        <v>0</v>
      </c>
      <c r="I63" s="13">
        <f>단가대비표!V43</f>
        <v>0</v>
      </c>
      <c r="J63" s="14">
        <f t="shared" ref="J63:J68" si="8">TRUNC(I63*D63,1)</f>
        <v>0</v>
      </c>
      <c r="K63" s="13">
        <f t="shared" ref="K63:L68" si="9">TRUNC(E63+G63+I63,1)</f>
        <v>0</v>
      </c>
      <c r="L63" s="14">
        <f t="shared" si="9"/>
        <v>0</v>
      </c>
      <c r="M63" s="8" t="s">
        <v>52</v>
      </c>
      <c r="N63" s="2" t="s">
        <v>135</v>
      </c>
      <c r="O63" s="2" t="s">
        <v>462</v>
      </c>
      <c r="P63" s="2" t="s">
        <v>64</v>
      </c>
      <c r="Q63" s="2" t="s">
        <v>64</v>
      </c>
      <c r="R63" s="2" t="s">
        <v>63</v>
      </c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2" t="s">
        <v>52</v>
      </c>
      <c r="AW63" s="2" t="s">
        <v>463</v>
      </c>
      <c r="AX63" s="2" t="s">
        <v>52</v>
      </c>
      <c r="AY63" s="2" t="s">
        <v>52</v>
      </c>
    </row>
    <row r="64" spans="1:51" ht="30" customHeight="1" x14ac:dyDescent="0.3">
      <c r="A64" s="8" t="s">
        <v>460</v>
      </c>
      <c r="B64" s="8" t="s">
        <v>464</v>
      </c>
      <c r="C64" s="8" t="s">
        <v>133</v>
      </c>
      <c r="D64" s="9">
        <v>0.88580000000000003</v>
      </c>
      <c r="E64" s="13">
        <f>단가대비표!O42</f>
        <v>0</v>
      </c>
      <c r="F64" s="14">
        <f t="shared" si="6"/>
        <v>0</v>
      </c>
      <c r="G64" s="13">
        <f>단가대비표!P42</f>
        <v>0</v>
      </c>
      <c r="H64" s="14">
        <f t="shared" si="7"/>
        <v>0</v>
      </c>
      <c r="I64" s="13">
        <f>단가대비표!V42</f>
        <v>0</v>
      </c>
      <c r="J64" s="14">
        <f t="shared" si="8"/>
        <v>0</v>
      </c>
      <c r="K64" s="13">
        <f t="shared" si="9"/>
        <v>0</v>
      </c>
      <c r="L64" s="14">
        <f t="shared" si="9"/>
        <v>0</v>
      </c>
      <c r="M64" s="8" t="s">
        <v>52</v>
      </c>
      <c r="N64" s="2" t="s">
        <v>135</v>
      </c>
      <c r="O64" s="2" t="s">
        <v>465</v>
      </c>
      <c r="P64" s="2" t="s">
        <v>64</v>
      </c>
      <c r="Q64" s="2" t="s">
        <v>64</v>
      </c>
      <c r="R64" s="2" t="s">
        <v>63</v>
      </c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2" t="s">
        <v>52</v>
      </c>
      <c r="AW64" s="2" t="s">
        <v>466</v>
      </c>
      <c r="AX64" s="2" t="s">
        <v>52</v>
      </c>
      <c r="AY64" s="2" t="s">
        <v>52</v>
      </c>
    </row>
    <row r="65" spans="1:51" ht="30" customHeight="1" x14ac:dyDescent="0.3">
      <c r="A65" s="8" t="s">
        <v>467</v>
      </c>
      <c r="B65" s="8" t="s">
        <v>468</v>
      </c>
      <c r="C65" s="8" t="s">
        <v>83</v>
      </c>
      <c r="D65" s="9">
        <v>2.25</v>
      </c>
      <c r="E65" s="13">
        <f>단가대비표!O31</f>
        <v>0</v>
      </c>
      <c r="F65" s="14">
        <f t="shared" si="6"/>
        <v>0</v>
      </c>
      <c r="G65" s="13">
        <f>단가대비표!P31</f>
        <v>0</v>
      </c>
      <c r="H65" s="14">
        <f t="shared" si="7"/>
        <v>0</v>
      </c>
      <c r="I65" s="13">
        <f>단가대비표!V31</f>
        <v>0</v>
      </c>
      <c r="J65" s="14">
        <f t="shared" si="8"/>
        <v>0</v>
      </c>
      <c r="K65" s="13">
        <f t="shared" si="9"/>
        <v>0</v>
      </c>
      <c r="L65" s="14">
        <f t="shared" si="9"/>
        <v>0</v>
      </c>
      <c r="M65" s="8" t="s">
        <v>52</v>
      </c>
      <c r="N65" s="2" t="s">
        <v>135</v>
      </c>
      <c r="O65" s="2" t="s">
        <v>469</v>
      </c>
      <c r="P65" s="2" t="s">
        <v>64</v>
      </c>
      <c r="Q65" s="2" t="s">
        <v>64</v>
      </c>
      <c r="R65" s="2" t="s">
        <v>63</v>
      </c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2" t="s">
        <v>52</v>
      </c>
      <c r="AW65" s="2" t="s">
        <v>470</v>
      </c>
      <c r="AX65" s="2" t="s">
        <v>52</v>
      </c>
      <c r="AY65" s="2" t="s">
        <v>52</v>
      </c>
    </row>
    <row r="66" spans="1:51" ht="30" customHeight="1" x14ac:dyDescent="0.3">
      <c r="A66" s="8" t="s">
        <v>471</v>
      </c>
      <c r="B66" s="8" t="s">
        <v>472</v>
      </c>
      <c r="C66" s="8" t="s">
        <v>83</v>
      </c>
      <c r="D66" s="9">
        <v>2.25</v>
      </c>
      <c r="E66" s="13">
        <f>일위대가목록!E57</f>
        <v>0</v>
      </c>
      <c r="F66" s="14">
        <f t="shared" si="6"/>
        <v>0</v>
      </c>
      <c r="G66" s="13">
        <f>일위대가목록!F57</f>
        <v>0</v>
      </c>
      <c r="H66" s="14">
        <f t="shared" si="7"/>
        <v>0</v>
      </c>
      <c r="I66" s="13">
        <f>일위대가목록!G57</f>
        <v>0</v>
      </c>
      <c r="J66" s="14">
        <f t="shared" si="8"/>
        <v>0</v>
      </c>
      <c r="K66" s="13">
        <f t="shared" si="9"/>
        <v>0</v>
      </c>
      <c r="L66" s="14">
        <f t="shared" si="9"/>
        <v>0</v>
      </c>
      <c r="M66" s="8" t="s">
        <v>473</v>
      </c>
      <c r="N66" s="2" t="s">
        <v>135</v>
      </c>
      <c r="O66" s="2" t="s">
        <v>474</v>
      </c>
      <c r="P66" s="2" t="s">
        <v>63</v>
      </c>
      <c r="Q66" s="2" t="s">
        <v>64</v>
      </c>
      <c r="R66" s="2" t="s">
        <v>64</v>
      </c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2" t="s">
        <v>52</v>
      </c>
      <c r="AW66" s="2" t="s">
        <v>475</v>
      </c>
      <c r="AX66" s="2" t="s">
        <v>52</v>
      </c>
      <c r="AY66" s="2" t="s">
        <v>52</v>
      </c>
    </row>
    <row r="67" spans="1:51" ht="30" customHeight="1" x14ac:dyDescent="0.3">
      <c r="A67" s="8" t="s">
        <v>476</v>
      </c>
      <c r="B67" s="8" t="s">
        <v>477</v>
      </c>
      <c r="C67" s="8" t="s">
        <v>382</v>
      </c>
      <c r="D67" s="9">
        <v>1.98</v>
      </c>
      <c r="E67" s="13">
        <f>일위대가목록!E58</f>
        <v>0</v>
      </c>
      <c r="F67" s="14">
        <f t="shared" si="6"/>
        <v>0</v>
      </c>
      <c r="G67" s="13">
        <f>일위대가목록!F58</f>
        <v>0</v>
      </c>
      <c r="H67" s="14">
        <f t="shared" si="7"/>
        <v>0</v>
      </c>
      <c r="I67" s="13">
        <f>일위대가목록!G58</f>
        <v>0</v>
      </c>
      <c r="J67" s="14">
        <f t="shared" si="8"/>
        <v>0</v>
      </c>
      <c r="K67" s="13">
        <f t="shared" si="9"/>
        <v>0</v>
      </c>
      <c r="L67" s="14">
        <f t="shared" si="9"/>
        <v>0</v>
      </c>
      <c r="M67" s="8" t="s">
        <v>478</v>
      </c>
      <c r="N67" s="2" t="s">
        <v>135</v>
      </c>
      <c r="O67" s="2" t="s">
        <v>479</v>
      </c>
      <c r="P67" s="2" t="s">
        <v>63</v>
      </c>
      <c r="Q67" s="2" t="s">
        <v>64</v>
      </c>
      <c r="R67" s="2" t="s">
        <v>64</v>
      </c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2" t="s">
        <v>52</v>
      </c>
      <c r="AW67" s="2" t="s">
        <v>480</v>
      </c>
      <c r="AX67" s="2" t="s">
        <v>52</v>
      </c>
      <c r="AY67" s="2" t="s">
        <v>52</v>
      </c>
    </row>
    <row r="68" spans="1:51" ht="30" customHeight="1" x14ac:dyDescent="0.3">
      <c r="A68" s="8" t="s">
        <v>481</v>
      </c>
      <c r="B68" s="8" t="s">
        <v>482</v>
      </c>
      <c r="C68" s="8" t="s">
        <v>382</v>
      </c>
      <c r="D68" s="9">
        <v>-6.9000000000000006E-2</v>
      </c>
      <c r="E68" s="13">
        <f>단가대비표!O8</f>
        <v>0</v>
      </c>
      <c r="F68" s="14">
        <f t="shared" si="6"/>
        <v>0</v>
      </c>
      <c r="G68" s="13">
        <f>단가대비표!P8</f>
        <v>0</v>
      </c>
      <c r="H68" s="14">
        <f t="shared" si="7"/>
        <v>0</v>
      </c>
      <c r="I68" s="13">
        <f>단가대비표!V8</f>
        <v>0</v>
      </c>
      <c r="J68" s="14">
        <f t="shared" si="8"/>
        <v>0</v>
      </c>
      <c r="K68" s="13">
        <f t="shared" si="9"/>
        <v>0</v>
      </c>
      <c r="L68" s="14">
        <f t="shared" si="9"/>
        <v>0</v>
      </c>
      <c r="M68" s="8" t="s">
        <v>483</v>
      </c>
      <c r="N68" s="2" t="s">
        <v>135</v>
      </c>
      <c r="O68" s="2" t="s">
        <v>484</v>
      </c>
      <c r="P68" s="2" t="s">
        <v>64</v>
      </c>
      <c r="Q68" s="2" t="s">
        <v>64</v>
      </c>
      <c r="R68" s="2" t="s">
        <v>63</v>
      </c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2" t="s">
        <v>52</v>
      </c>
      <c r="AW68" s="2" t="s">
        <v>485</v>
      </c>
      <c r="AX68" s="2" t="s">
        <v>52</v>
      </c>
      <c r="AY68" s="2" t="s">
        <v>52</v>
      </c>
    </row>
    <row r="69" spans="1:51" ht="30" customHeight="1" x14ac:dyDescent="0.3">
      <c r="A69" s="8" t="s">
        <v>375</v>
      </c>
      <c r="B69" s="8" t="s">
        <v>52</v>
      </c>
      <c r="C69" s="8" t="s">
        <v>52</v>
      </c>
      <c r="D69" s="9"/>
      <c r="E69" s="13"/>
      <c r="F69" s="14">
        <f>TRUNC(SUMIF(N63:N68, N62, F63:F68),0)</f>
        <v>0</v>
      </c>
      <c r="G69" s="13"/>
      <c r="H69" s="14">
        <f>TRUNC(SUMIF(N63:N68, N62, H63:H68),0)</f>
        <v>0</v>
      </c>
      <c r="I69" s="13"/>
      <c r="J69" s="14">
        <f>TRUNC(SUMIF(N63:N68, N62, J63:J68),0)</f>
        <v>0</v>
      </c>
      <c r="K69" s="13"/>
      <c r="L69" s="14">
        <f>F69+H69+J69</f>
        <v>0</v>
      </c>
      <c r="M69" s="8" t="s">
        <v>52</v>
      </c>
      <c r="N69" s="2" t="s">
        <v>87</v>
      </c>
      <c r="O69" s="2" t="s">
        <v>87</v>
      </c>
      <c r="P69" s="2" t="s">
        <v>52</v>
      </c>
      <c r="Q69" s="2" t="s">
        <v>52</v>
      </c>
      <c r="R69" s="2" t="s">
        <v>52</v>
      </c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2" t="s">
        <v>52</v>
      </c>
      <c r="AW69" s="2" t="s">
        <v>52</v>
      </c>
      <c r="AX69" s="2" t="s">
        <v>52</v>
      </c>
      <c r="AY69" s="2" t="s">
        <v>52</v>
      </c>
    </row>
    <row r="70" spans="1:51" ht="30" customHeight="1" x14ac:dyDescent="0.3">
      <c r="A70" s="9"/>
      <c r="B70" s="9"/>
      <c r="C70" s="9"/>
      <c r="D70" s="9"/>
      <c r="E70" s="13"/>
      <c r="F70" s="14"/>
      <c r="G70" s="13"/>
      <c r="H70" s="14"/>
      <c r="I70" s="13"/>
      <c r="J70" s="14"/>
      <c r="K70" s="13"/>
      <c r="L70" s="14"/>
      <c r="M70" s="9"/>
    </row>
    <row r="71" spans="1:51" ht="30" customHeight="1" x14ac:dyDescent="0.3">
      <c r="A71" s="34" t="s">
        <v>486</v>
      </c>
      <c r="B71" s="34"/>
      <c r="C71" s="34"/>
      <c r="D71" s="34"/>
      <c r="E71" s="35"/>
      <c r="F71" s="36"/>
      <c r="G71" s="35"/>
      <c r="H71" s="36"/>
      <c r="I71" s="35"/>
      <c r="J71" s="36"/>
      <c r="K71" s="35"/>
      <c r="L71" s="36"/>
      <c r="M71" s="34"/>
      <c r="N71" s="1" t="s">
        <v>140</v>
      </c>
    </row>
    <row r="72" spans="1:51" ht="30" customHeight="1" x14ac:dyDescent="0.3">
      <c r="A72" s="8" t="s">
        <v>487</v>
      </c>
      <c r="B72" s="8" t="s">
        <v>488</v>
      </c>
      <c r="C72" s="8" t="s">
        <v>133</v>
      </c>
      <c r="D72" s="9">
        <v>1.1000000000000001</v>
      </c>
      <c r="E72" s="13">
        <f>단가대비표!O25</f>
        <v>0</v>
      </c>
      <c r="F72" s="14">
        <f>TRUNC(E72*D72,1)</f>
        <v>0</v>
      </c>
      <c r="G72" s="13">
        <f>단가대비표!P25</f>
        <v>0</v>
      </c>
      <c r="H72" s="14">
        <f>TRUNC(G72*D72,1)</f>
        <v>0</v>
      </c>
      <c r="I72" s="13">
        <f>단가대비표!V25</f>
        <v>0</v>
      </c>
      <c r="J72" s="14">
        <f>TRUNC(I72*D72,1)</f>
        <v>0</v>
      </c>
      <c r="K72" s="13">
        <f t="shared" ref="K72:L74" si="10">TRUNC(E72+G72+I72,1)</f>
        <v>0</v>
      </c>
      <c r="L72" s="14">
        <f t="shared" si="10"/>
        <v>0</v>
      </c>
      <c r="M72" s="8" t="s">
        <v>52</v>
      </c>
      <c r="N72" s="2" t="s">
        <v>140</v>
      </c>
      <c r="O72" s="2" t="s">
        <v>489</v>
      </c>
      <c r="P72" s="2" t="s">
        <v>64</v>
      </c>
      <c r="Q72" s="2" t="s">
        <v>64</v>
      </c>
      <c r="R72" s="2" t="s">
        <v>63</v>
      </c>
      <c r="S72" s="3"/>
      <c r="T72" s="3"/>
      <c r="U72" s="3"/>
      <c r="V72" s="3">
        <v>1</v>
      </c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2" t="s">
        <v>52</v>
      </c>
      <c r="AW72" s="2" t="s">
        <v>490</v>
      </c>
      <c r="AX72" s="2" t="s">
        <v>52</v>
      </c>
      <c r="AY72" s="2" t="s">
        <v>52</v>
      </c>
    </row>
    <row r="73" spans="1:51" ht="30" customHeight="1" x14ac:dyDescent="0.3">
      <c r="A73" s="8" t="s">
        <v>491</v>
      </c>
      <c r="B73" s="8" t="s">
        <v>492</v>
      </c>
      <c r="C73" s="8" t="s">
        <v>334</v>
      </c>
      <c r="D73" s="9">
        <v>1</v>
      </c>
      <c r="E73" s="13">
        <f>TRUNC(SUMIF(V72:V74, RIGHTB(O73, 1), F72:F74)*U73, 2)</f>
        <v>0</v>
      </c>
      <c r="F73" s="14">
        <f>TRUNC(E73*D73,1)</f>
        <v>0</v>
      </c>
      <c r="G73" s="13">
        <v>0</v>
      </c>
      <c r="H73" s="14">
        <f>TRUNC(G73*D73,1)</f>
        <v>0</v>
      </c>
      <c r="I73" s="13">
        <v>0</v>
      </c>
      <c r="J73" s="14">
        <f>TRUNC(I73*D73,1)</f>
        <v>0</v>
      </c>
      <c r="K73" s="13">
        <f t="shared" si="10"/>
        <v>0</v>
      </c>
      <c r="L73" s="14">
        <f t="shared" si="10"/>
        <v>0</v>
      </c>
      <c r="M73" s="8" t="s">
        <v>52</v>
      </c>
      <c r="N73" s="2" t="s">
        <v>140</v>
      </c>
      <c r="O73" s="2" t="s">
        <v>394</v>
      </c>
      <c r="P73" s="2" t="s">
        <v>64</v>
      </c>
      <c r="Q73" s="2" t="s">
        <v>64</v>
      </c>
      <c r="R73" s="2" t="s">
        <v>64</v>
      </c>
      <c r="S73" s="3">
        <v>0</v>
      </c>
      <c r="T73" s="3">
        <v>0</v>
      </c>
      <c r="U73" s="3">
        <v>0.05</v>
      </c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2" t="s">
        <v>52</v>
      </c>
      <c r="AW73" s="2" t="s">
        <v>493</v>
      </c>
      <c r="AX73" s="2" t="s">
        <v>52</v>
      </c>
      <c r="AY73" s="2" t="s">
        <v>52</v>
      </c>
    </row>
    <row r="74" spans="1:51" ht="30" customHeight="1" x14ac:dyDescent="0.3">
      <c r="A74" s="8" t="s">
        <v>494</v>
      </c>
      <c r="B74" s="8" t="s">
        <v>52</v>
      </c>
      <c r="C74" s="8" t="s">
        <v>133</v>
      </c>
      <c r="D74" s="9">
        <v>1</v>
      </c>
      <c r="E74" s="13">
        <f>일위대가목록!E60</f>
        <v>0</v>
      </c>
      <c r="F74" s="14">
        <f>TRUNC(E74*D74,1)</f>
        <v>0</v>
      </c>
      <c r="G74" s="13">
        <f>일위대가목록!F60</f>
        <v>0</v>
      </c>
      <c r="H74" s="14">
        <f>TRUNC(G74*D74,1)</f>
        <v>0</v>
      </c>
      <c r="I74" s="13">
        <f>일위대가목록!G60</f>
        <v>0</v>
      </c>
      <c r="J74" s="14">
        <f>TRUNC(I74*D74,1)</f>
        <v>0</v>
      </c>
      <c r="K74" s="13">
        <f t="shared" si="10"/>
        <v>0</v>
      </c>
      <c r="L74" s="14">
        <f t="shared" si="10"/>
        <v>0</v>
      </c>
      <c r="M74" s="8" t="s">
        <v>495</v>
      </c>
      <c r="N74" s="2" t="s">
        <v>140</v>
      </c>
      <c r="O74" s="2" t="s">
        <v>496</v>
      </c>
      <c r="P74" s="2" t="s">
        <v>63</v>
      </c>
      <c r="Q74" s="2" t="s">
        <v>64</v>
      </c>
      <c r="R74" s="2" t="s">
        <v>64</v>
      </c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2" t="s">
        <v>52</v>
      </c>
      <c r="AW74" s="2" t="s">
        <v>497</v>
      </c>
      <c r="AX74" s="2" t="s">
        <v>52</v>
      </c>
      <c r="AY74" s="2" t="s">
        <v>52</v>
      </c>
    </row>
    <row r="75" spans="1:51" ht="30" customHeight="1" x14ac:dyDescent="0.3">
      <c r="A75" s="8" t="s">
        <v>375</v>
      </c>
      <c r="B75" s="8" t="s">
        <v>52</v>
      </c>
      <c r="C75" s="8" t="s">
        <v>52</v>
      </c>
      <c r="D75" s="9"/>
      <c r="E75" s="13"/>
      <c r="F75" s="14">
        <f>TRUNC(SUMIF(N72:N74, N71, F72:F74),0)</f>
        <v>0</v>
      </c>
      <c r="G75" s="13"/>
      <c r="H75" s="14">
        <f>TRUNC(SUMIF(N72:N74, N71, H72:H74),0)</f>
        <v>0</v>
      </c>
      <c r="I75" s="13"/>
      <c r="J75" s="14">
        <f>TRUNC(SUMIF(N72:N74, N71, J72:J74),0)</f>
        <v>0</v>
      </c>
      <c r="K75" s="13"/>
      <c r="L75" s="14">
        <f>F75+H75+J75</f>
        <v>0</v>
      </c>
      <c r="M75" s="8" t="s">
        <v>52</v>
      </c>
      <c r="N75" s="2" t="s">
        <v>87</v>
      </c>
      <c r="O75" s="2" t="s">
        <v>87</v>
      </c>
      <c r="P75" s="2" t="s">
        <v>52</v>
      </c>
      <c r="Q75" s="2" t="s">
        <v>52</v>
      </c>
      <c r="R75" s="2" t="s">
        <v>52</v>
      </c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2" t="s">
        <v>52</v>
      </c>
      <c r="AW75" s="2" t="s">
        <v>52</v>
      </c>
      <c r="AX75" s="2" t="s">
        <v>52</v>
      </c>
      <c r="AY75" s="2" t="s">
        <v>52</v>
      </c>
    </row>
    <row r="76" spans="1:51" ht="30" customHeight="1" x14ac:dyDescent="0.3">
      <c r="A76" s="9"/>
      <c r="B76" s="9"/>
      <c r="C76" s="9"/>
      <c r="D76" s="9"/>
      <c r="E76" s="13"/>
      <c r="F76" s="14"/>
      <c r="G76" s="13"/>
      <c r="H76" s="14"/>
      <c r="I76" s="13"/>
      <c r="J76" s="14"/>
      <c r="K76" s="13"/>
      <c r="L76" s="14"/>
      <c r="M76" s="9"/>
    </row>
    <row r="77" spans="1:51" ht="30" customHeight="1" x14ac:dyDescent="0.3">
      <c r="A77" s="34" t="s">
        <v>498</v>
      </c>
      <c r="B77" s="34"/>
      <c r="C77" s="34"/>
      <c r="D77" s="34"/>
      <c r="E77" s="35"/>
      <c r="F77" s="36"/>
      <c r="G77" s="35"/>
      <c r="H77" s="36"/>
      <c r="I77" s="35"/>
      <c r="J77" s="36"/>
      <c r="K77" s="35"/>
      <c r="L77" s="36"/>
      <c r="M77" s="34"/>
      <c r="N77" s="1" t="s">
        <v>146</v>
      </c>
    </row>
    <row r="78" spans="1:51" ht="30" customHeight="1" x14ac:dyDescent="0.3">
      <c r="A78" s="8" t="s">
        <v>499</v>
      </c>
      <c r="B78" s="8" t="s">
        <v>500</v>
      </c>
      <c r="C78" s="8" t="s">
        <v>133</v>
      </c>
      <c r="D78" s="9">
        <v>6.5</v>
      </c>
      <c r="E78" s="13">
        <f>단가대비표!O41</f>
        <v>0</v>
      </c>
      <c r="F78" s="14">
        <f t="shared" ref="F78:F84" si="11">TRUNC(E78*D78,1)</f>
        <v>0</v>
      </c>
      <c r="G78" s="13">
        <f>단가대비표!P41</f>
        <v>0</v>
      </c>
      <c r="H78" s="14">
        <f t="shared" ref="H78:H84" si="12">TRUNC(G78*D78,1)</f>
        <v>0</v>
      </c>
      <c r="I78" s="13">
        <f>단가대비표!V41</f>
        <v>0</v>
      </c>
      <c r="J78" s="14">
        <f t="shared" ref="J78:J84" si="13">TRUNC(I78*D78,1)</f>
        <v>0</v>
      </c>
      <c r="K78" s="13">
        <f t="shared" ref="K78:L84" si="14">TRUNC(E78+G78+I78,1)</f>
        <v>0</v>
      </c>
      <c r="L78" s="14">
        <f t="shared" si="14"/>
        <v>0</v>
      </c>
      <c r="M78" s="8" t="s">
        <v>52</v>
      </c>
      <c r="N78" s="2" t="s">
        <v>146</v>
      </c>
      <c r="O78" s="2" t="s">
        <v>501</v>
      </c>
      <c r="P78" s="2" t="s">
        <v>64</v>
      </c>
      <c r="Q78" s="2" t="s">
        <v>64</v>
      </c>
      <c r="R78" s="2" t="s">
        <v>63</v>
      </c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2" t="s">
        <v>52</v>
      </c>
      <c r="AW78" s="2" t="s">
        <v>502</v>
      </c>
      <c r="AX78" s="2" t="s">
        <v>52</v>
      </c>
      <c r="AY78" s="2" t="s">
        <v>52</v>
      </c>
    </row>
    <row r="79" spans="1:51" ht="30" customHeight="1" x14ac:dyDescent="0.3">
      <c r="A79" s="8" t="s">
        <v>467</v>
      </c>
      <c r="B79" s="8" t="s">
        <v>468</v>
      </c>
      <c r="C79" s="8" t="s">
        <v>83</v>
      </c>
      <c r="D79" s="9">
        <v>12</v>
      </c>
      <c r="E79" s="13">
        <f>단가대비표!O31</f>
        <v>0</v>
      </c>
      <c r="F79" s="14">
        <f t="shared" si="11"/>
        <v>0</v>
      </c>
      <c r="G79" s="13">
        <f>단가대비표!P31</f>
        <v>0</v>
      </c>
      <c r="H79" s="14">
        <f t="shared" si="12"/>
        <v>0</v>
      </c>
      <c r="I79" s="13">
        <f>단가대비표!V31</f>
        <v>0</v>
      </c>
      <c r="J79" s="14">
        <f t="shared" si="13"/>
        <v>0</v>
      </c>
      <c r="K79" s="13">
        <f t="shared" si="14"/>
        <v>0</v>
      </c>
      <c r="L79" s="14">
        <f t="shared" si="14"/>
        <v>0</v>
      </c>
      <c r="M79" s="8" t="s">
        <v>52</v>
      </c>
      <c r="N79" s="2" t="s">
        <v>146</v>
      </c>
      <c r="O79" s="2" t="s">
        <v>469</v>
      </c>
      <c r="P79" s="2" t="s">
        <v>64</v>
      </c>
      <c r="Q79" s="2" t="s">
        <v>64</v>
      </c>
      <c r="R79" s="2" t="s">
        <v>63</v>
      </c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2" t="s">
        <v>52</v>
      </c>
      <c r="AW79" s="2" t="s">
        <v>503</v>
      </c>
      <c r="AX79" s="2" t="s">
        <v>52</v>
      </c>
      <c r="AY79" s="2" t="s">
        <v>52</v>
      </c>
    </row>
    <row r="80" spans="1:51" ht="30" customHeight="1" x14ac:dyDescent="0.3">
      <c r="A80" s="8" t="s">
        <v>504</v>
      </c>
      <c r="B80" s="8" t="s">
        <v>505</v>
      </c>
      <c r="C80" s="8" t="s">
        <v>382</v>
      </c>
      <c r="D80" s="9">
        <v>6</v>
      </c>
      <c r="E80" s="13">
        <f>단가대비표!O13</f>
        <v>0</v>
      </c>
      <c r="F80" s="14">
        <f t="shared" si="11"/>
        <v>0</v>
      </c>
      <c r="G80" s="13">
        <f>단가대비표!P13</f>
        <v>0</v>
      </c>
      <c r="H80" s="14">
        <f t="shared" si="12"/>
        <v>0</v>
      </c>
      <c r="I80" s="13">
        <f>단가대비표!V13</f>
        <v>0</v>
      </c>
      <c r="J80" s="14">
        <f t="shared" si="13"/>
        <v>0</v>
      </c>
      <c r="K80" s="13">
        <f t="shared" si="14"/>
        <v>0</v>
      </c>
      <c r="L80" s="14">
        <f t="shared" si="14"/>
        <v>0</v>
      </c>
      <c r="M80" s="8" t="s">
        <v>52</v>
      </c>
      <c r="N80" s="2" t="s">
        <v>146</v>
      </c>
      <c r="O80" s="2" t="s">
        <v>506</v>
      </c>
      <c r="P80" s="2" t="s">
        <v>64</v>
      </c>
      <c r="Q80" s="2" t="s">
        <v>64</v>
      </c>
      <c r="R80" s="2" t="s">
        <v>63</v>
      </c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2" t="s">
        <v>52</v>
      </c>
      <c r="AW80" s="2" t="s">
        <v>507</v>
      </c>
      <c r="AX80" s="2" t="s">
        <v>52</v>
      </c>
      <c r="AY80" s="2" t="s">
        <v>52</v>
      </c>
    </row>
    <row r="81" spans="1:51" ht="30" customHeight="1" x14ac:dyDescent="0.3">
      <c r="A81" s="8" t="s">
        <v>508</v>
      </c>
      <c r="B81" s="8" t="s">
        <v>509</v>
      </c>
      <c r="C81" s="8" t="s">
        <v>83</v>
      </c>
      <c r="D81" s="9">
        <v>2</v>
      </c>
      <c r="E81" s="13">
        <f>단가대비표!O28</f>
        <v>0</v>
      </c>
      <c r="F81" s="14">
        <f t="shared" si="11"/>
        <v>0</v>
      </c>
      <c r="G81" s="13">
        <f>단가대비표!P28</f>
        <v>0</v>
      </c>
      <c r="H81" s="14">
        <f t="shared" si="12"/>
        <v>0</v>
      </c>
      <c r="I81" s="13">
        <f>단가대비표!V28</f>
        <v>0</v>
      </c>
      <c r="J81" s="14">
        <f t="shared" si="13"/>
        <v>0</v>
      </c>
      <c r="K81" s="13">
        <f t="shared" si="14"/>
        <v>0</v>
      </c>
      <c r="L81" s="14">
        <f t="shared" si="14"/>
        <v>0</v>
      </c>
      <c r="M81" s="8" t="s">
        <v>52</v>
      </c>
      <c r="N81" s="2" t="s">
        <v>146</v>
      </c>
      <c r="O81" s="2" t="s">
        <v>510</v>
      </c>
      <c r="P81" s="2" t="s">
        <v>64</v>
      </c>
      <c r="Q81" s="2" t="s">
        <v>64</v>
      </c>
      <c r="R81" s="2" t="s">
        <v>63</v>
      </c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2" t="s">
        <v>52</v>
      </c>
      <c r="AW81" s="2" t="s">
        <v>511</v>
      </c>
      <c r="AX81" s="2" t="s">
        <v>52</v>
      </c>
      <c r="AY81" s="2" t="s">
        <v>52</v>
      </c>
    </row>
    <row r="82" spans="1:51" ht="30" customHeight="1" x14ac:dyDescent="0.3">
      <c r="A82" s="8" t="s">
        <v>512</v>
      </c>
      <c r="B82" s="8" t="s">
        <v>513</v>
      </c>
      <c r="C82" s="8" t="s">
        <v>514</v>
      </c>
      <c r="D82" s="9">
        <v>2.6</v>
      </c>
      <c r="E82" s="13">
        <f>단가대비표!O39</f>
        <v>0</v>
      </c>
      <c r="F82" s="14">
        <f t="shared" si="11"/>
        <v>0</v>
      </c>
      <c r="G82" s="13">
        <f>단가대비표!P39</f>
        <v>0</v>
      </c>
      <c r="H82" s="14">
        <f t="shared" si="12"/>
        <v>0</v>
      </c>
      <c r="I82" s="13">
        <f>단가대비표!V39</f>
        <v>0</v>
      </c>
      <c r="J82" s="14">
        <f t="shared" si="13"/>
        <v>0</v>
      </c>
      <c r="K82" s="13">
        <f t="shared" si="14"/>
        <v>0</v>
      </c>
      <c r="L82" s="14">
        <f t="shared" si="14"/>
        <v>0</v>
      </c>
      <c r="M82" s="8" t="s">
        <v>52</v>
      </c>
      <c r="N82" s="2" t="s">
        <v>146</v>
      </c>
      <c r="O82" s="2" t="s">
        <v>515</v>
      </c>
      <c r="P82" s="2" t="s">
        <v>64</v>
      </c>
      <c r="Q82" s="2" t="s">
        <v>64</v>
      </c>
      <c r="R82" s="2" t="s">
        <v>63</v>
      </c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2" t="s">
        <v>52</v>
      </c>
      <c r="AW82" s="2" t="s">
        <v>516</v>
      </c>
      <c r="AX82" s="2" t="s">
        <v>52</v>
      </c>
      <c r="AY82" s="2" t="s">
        <v>52</v>
      </c>
    </row>
    <row r="83" spans="1:51" ht="30" customHeight="1" x14ac:dyDescent="0.3">
      <c r="A83" s="8" t="s">
        <v>517</v>
      </c>
      <c r="B83" s="8" t="s">
        <v>518</v>
      </c>
      <c r="C83" s="8" t="s">
        <v>382</v>
      </c>
      <c r="D83" s="9">
        <v>21.696999999999999</v>
      </c>
      <c r="E83" s="13">
        <f>일위대가목록!E61</f>
        <v>0</v>
      </c>
      <c r="F83" s="14">
        <f t="shared" si="11"/>
        <v>0</v>
      </c>
      <c r="G83" s="13">
        <f>일위대가목록!F61</f>
        <v>0</v>
      </c>
      <c r="H83" s="14">
        <f t="shared" si="12"/>
        <v>0</v>
      </c>
      <c r="I83" s="13">
        <f>일위대가목록!G61</f>
        <v>0</v>
      </c>
      <c r="J83" s="14">
        <f t="shared" si="13"/>
        <v>0</v>
      </c>
      <c r="K83" s="13">
        <f t="shared" si="14"/>
        <v>0</v>
      </c>
      <c r="L83" s="14">
        <f t="shared" si="14"/>
        <v>0</v>
      </c>
      <c r="M83" s="8" t="s">
        <v>519</v>
      </c>
      <c r="N83" s="2" t="s">
        <v>146</v>
      </c>
      <c r="O83" s="2" t="s">
        <v>520</v>
      </c>
      <c r="P83" s="2" t="s">
        <v>63</v>
      </c>
      <c r="Q83" s="2" t="s">
        <v>64</v>
      </c>
      <c r="R83" s="2" t="s">
        <v>64</v>
      </c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2" t="s">
        <v>52</v>
      </c>
      <c r="AW83" s="2" t="s">
        <v>521</v>
      </c>
      <c r="AX83" s="2" t="s">
        <v>52</v>
      </c>
      <c r="AY83" s="2" t="s">
        <v>52</v>
      </c>
    </row>
    <row r="84" spans="1:51" ht="30" customHeight="1" x14ac:dyDescent="0.3">
      <c r="A84" s="8" t="s">
        <v>522</v>
      </c>
      <c r="B84" s="8" t="s">
        <v>523</v>
      </c>
      <c r="C84" s="8" t="s">
        <v>144</v>
      </c>
      <c r="D84" s="9">
        <v>1</v>
      </c>
      <c r="E84" s="13">
        <f>일위대가목록!E62</f>
        <v>0</v>
      </c>
      <c r="F84" s="14">
        <f t="shared" si="11"/>
        <v>0</v>
      </c>
      <c r="G84" s="13">
        <f>일위대가목록!F62</f>
        <v>0</v>
      </c>
      <c r="H84" s="14">
        <f t="shared" si="12"/>
        <v>0</v>
      </c>
      <c r="I84" s="13">
        <f>일위대가목록!G62</f>
        <v>0</v>
      </c>
      <c r="J84" s="14">
        <f t="shared" si="13"/>
        <v>0</v>
      </c>
      <c r="K84" s="13">
        <f t="shared" si="14"/>
        <v>0</v>
      </c>
      <c r="L84" s="14">
        <f t="shared" si="14"/>
        <v>0</v>
      </c>
      <c r="M84" s="8" t="s">
        <v>524</v>
      </c>
      <c r="N84" s="2" t="s">
        <v>146</v>
      </c>
      <c r="O84" s="2" t="s">
        <v>525</v>
      </c>
      <c r="P84" s="2" t="s">
        <v>63</v>
      </c>
      <c r="Q84" s="2" t="s">
        <v>64</v>
      </c>
      <c r="R84" s="2" t="s">
        <v>64</v>
      </c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2" t="s">
        <v>52</v>
      </c>
      <c r="AW84" s="2" t="s">
        <v>526</v>
      </c>
      <c r="AX84" s="2" t="s">
        <v>52</v>
      </c>
      <c r="AY84" s="2" t="s">
        <v>52</v>
      </c>
    </row>
    <row r="85" spans="1:51" ht="30" customHeight="1" x14ac:dyDescent="0.3">
      <c r="A85" s="8" t="s">
        <v>375</v>
      </c>
      <c r="B85" s="8" t="s">
        <v>52</v>
      </c>
      <c r="C85" s="8" t="s">
        <v>52</v>
      </c>
      <c r="D85" s="9"/>
      <c r="E85" s="13"/>
      <c r="F85" s="14">
        <f>TRUNC(SUMIF(N78:N84, N77, F78:F84),0)</f>
        <v>0</v>
      </c>
      <c r="G85" s="13"/>
      <c r="H85" s="14">
        <f>TRUNC(SUMIF(N78:N84, N77, H78:H84),0)</f>
        <v>0</v>
      </c>
      <c r="I85" s="13"/>
      <c r="J85" s="14">
        <f>TRUNC(SUMIF(N78:N84, N77, J78:J84),0)</f>
        <v>0</v>
      </c>
      <c r="K85" s="13"/>
      <c r="L85" s="14">
        <f>F85+H85+J85</f>
        <v>0</v>
      </c>
      <c r="M85" s="8" t="s">
        <v>52</v>
      </c>
      <c r="N85" s="2" t="s">
        <v>87</v>
      </c>
      <c r="O85" s="2" t="s">
        <v>87</v>
      </c>
      <c r="P85" s="2" t="s">
        <v>52</v>
      </c>
      <c r="Q85" s="2" t="s">
        <v>52</v>
      </c>
      <c r="R85" s="2" t="s">
        <v>52</v>
      </c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2" t="s">
        <v>52</v>
      </c>
      <c r="AW85" s="2" t="s">
        <v>52</v>
      </c>
      <c r="AX85" s="2" t="s">
        <v>52</v>
      </c>
      <c r="AY85" s="2" t="s">
        <v>52</v>
      </c>
    </row>
    <row r="86" spans="1:51" ht="30" customHeight="1" x14ac:dyDescent="0.3">
      <c r="A86" s="9"/>
      <c r="B86" s="9"/>
      <c r="C86" s="9"/>
      <c r="D86" s="9"/>
      <c r="E86" s="13"/>
      <c r="F86" s="14"/>
      <c r="G86" s="13"/>
      <c r="H86" s="14"/>
      <c r="I86" s="13"/>
      <c r="J86" s="14"/>
      <c r="K86" s="13"/>
      <c r="L86" s="14"/>
      <c r="M86" s="9"/>
    </row>
    <row r="87" spans="1:51" ht="30" customHeight="1" x14ac:dyDescent="0.3">
      <c r="A87" s="34" t="s">
        <v>527</v>
      </c>
      <c r="B87" s="34"/>
      <c r="C87" s="34"/>
      <c r="D87" s="34"/>
      <c r="E87" s="35"/>
      <c r="F87" s="36"/>
      <c r="G87" s="35"/>
      <c r="H87" s="36"/>
      <c r="I87" s="35"/>
      <c r="J87" s="36"/>
      <c r="K87" s="35"/>
      <c r="L87" s="36"/>
      <c r="M87" s="34"/>
      <c r="N87" s="1" t="s">
        <v>168</v>
      </c>
    </row>
    <row r="88" spans="1:51" ht="30" customHeight="1" x14ac:dyDescent="0.3">
      <c r="A88" s="8" t="s">
        <v>512</v>
      </c>
      <c r="B88" s="8" t="s">
        <v>528</v>
      </c>
      <c r="C88" s="8" t="s">
        <v>514</v>
      </c>
      <c r="D88" s="9">
        <v>0.03</v>
      </c>
      <c r="E88" s="13">
        <f>단가대비표!O38</f>
        <v>0</v>
      </c>
      <c r="F88" s="14">
        <f>TRUNC(E88*D88,1)</f>
        <v>0</v>
      </c>
      <c r="G88" s="13">
        <f>단가대비표!P38</f>
        <v>0</v>
      </c>
      <c r="H88" s="14">
        <f>TRUNC(G88*D88,1)</f>
        <v>0</v>
      </c>
      <c r="I88" s="13">
        <f>단가대비표!V38</f>
        <v>0</v>
      </c>
      <c r="J88" s="14">
        <f>TRUNC(I88*D88,1)</f>
        <v>0</v>
      </c>
      <c r="K88" s="13">
        <f>TRUNC(E88+G88+I88,1)</f>
        <v>0</v>
      </c>
      <c r="L88" s="14">
        <f>TRUNC(F88+H88+J88,1)</f>
        <v>0</v>
      </c>
      <c r="M88" s="8" t="s">
        <v>52</v>
      </c>
      <c r="N88" s="2" t="s">
        <v>168</v>
      </c>
      <c r="O88" s="2" t="s">
        <v>529</v>
      </c>
      <c r="P88" s="2" t="s">
        <v>64</v>
      </c>
      <c r="Q88" s="2" t="s">
        <v>64</v>
      </c>
      <c r="R88" s="2" t="s">
        <v>63</v>
      </c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2" t="s">
        <v>52</v>
      </c>
      <c r="AW88" s="2" t="s">
        <v>530</v>
      </c>
      <c r="AX88" s="2" t="s">
        <v>52</v>
      </c>
      <c r="AY88" s="2" t="s">
        <v>52</v>
      </c>
    </row>
    <row r="89" spans="1:51" ht="30" customHeight="1" x14ac:dyDescent="0.3">
      <c r="A89" s="8" t="s">
        <v>375</v>
      </c>
      <c r="B89" s="8" t="s">
        <v>52</v>
      </c>
      <c r="C89" s="8" t="s">
        <v>52</v>
      </c>
      <c r="D89" s="9"/>
      <c r="E89" s="13"/>
      <c r="F89" s="14">
        <f>TRUNC(SUMIF(N88:N88, N87, F88:F88),0)</f>
        <v>0</v>
      </c>
      <c r="G89" s="13"/>
      <c r="H89" s="14">
        <f>TRUNC(SUMIF(N88:N88, N87, H88:H88),0)</f>
        <v>0</v>
      </c>
      <c r="I89" s="13"/>
      <c r="J89" s="14">
        <f>TRUNC(SUMIF(N88:N88, N87, J88:J88),0)</f>
        <v>0</v>
      </c>
      <c r="K89" s="13"/>
      <c r="L89" s="14">
        <f>F89+H89+J89</f>
        <v>0</v>
      </c>
      <c r="M89" s="8" t="s">
        <v>52</v>
      </c>
      <c r="N89" s="2" t="s">
        <v>87</v>
      </c>
      <c r="O89" s="2" t="s">
        <v>87</v>
      </c>
      <c r="P89" s="2" t="s">
        <v>52</v>
      </c>
      <c r="Q89" s="2" t="s">
        <v>52</v>
      </c>
      <c r="R89" s="2" t="s">
        <v>52</v>
      </c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2" t="s">
        <v>52</v>
      </c>
      <c r="AW89" s="2" t="s">
        <v>52</v>
      </c>
      <c r="AX89" s="2" t="s">
        <v>52</v>
      </c>
      <c r="AY89" s="2" t="s">
        <v>52</v>
      </c>
    </row>
    <row r="90" spans="1:51" ht="30" customHeight="1" x14ac:dyDescent="0.3">
      <c r="A90" s="9"/>
      <c r="B90" s="9"/>
      <c r="C90" s="9"/>
      <c r="D90" s="9"/>
      <c r="E90" s="13"/>
      <c r="F90" s="14"/>
      <c r="G90" s="13"/>
      <c r="H90" s="14"/>
      <c r="I90" s="13"/>
      <c r="J90" s="14"/>
      <c r="K90" s="13"/>
      <c r="L90" s="14"/>
      <c r="M90" s="9"/>
    </row>
    <row r="91" spans="1:51" ht="30" customHeight="1" x14ac:dyDescent="0.3">
      <c r="A91" s="34" t="s">
        <v>531</v>
      </c>
      <c r="B91" s="34"/>
      <c r="C91" s="34"/>
      <c r="D91" s="34"/>
      <c r="E91" s="35"/>
      <c r="F91" s="36"/>
      <c r="G91" s="35"/>
      <c r="H91" s="36"/>
      <c r="I91" s="35"/>
      <c r="J91" s="36"/>
      <c r="K91" s="35"/>
      <c r="L91" s="36"/>
      <c r="M91" s="34"/>
      <c r="N91" s="1" t="s">
        <v>174</v>
      </c>
    </row>
    <row r="92" spans="1:51" ht="30" customHeight="1" x14ac:dyDescent="0.3">
      <c r="A92" s="8" t="s">
        <v>532</v>
      </c>
      <c r="B92" s="8" t="s">
        <v>533</v>
      </c>
      <c r="C92" s="8" t="s">
        <v>60</v>
      </c>
      <c r="D92" s="9">
        <v>1.87</v>
      </c>
      <c r="E92" s="13">
        <f>단가대비표!O27</f>
        <v>0</v>
      </c>
      <c r="F92" s="14">
        <f>TRUNC(E92*D92,1)</f>
        <v>0</v>
      </c>
      <c r="G92" s="13">
        <f>단가대비표!P27</f>
        <v>0</v>
      </c>
      <c r="H92" s="14">
        <f>TRUNC(G92*D92,1)</f>
        <v>0</v>
      </c>
      <c r="I92" s="13">
        <f>단가대비표!V27</f>
        <v>0</v>
      </c>
      <c r="J92" s="14">
        <f>TRUNC(I92*D92,1)</f>
        <v>0</v>
      </c>
      <c r="K92" s="13">
        <f t="shared" ref="K92:L96" si="15">TRUNC(E92+G92+I92,1)</f>
        <v>0</v>
      </c>
      <c r="L92" s="14">
        <f t="shared" si="15"/>
        <v>0</v>
      </c>
      <c r="M92" s="8" t="s">
        <v>52</v>
      </c>
      <c r="N92" s="2" t="s">
        <v>174</v>
      </c>
      <c r="O92" s="2" t="s">
        <v>534</v>
      </c>
      <c r="P92" s="2" t="s">
        <v>64</v>
      </c>
      <c r="Q92" s="2" t="s">
        <v>64</v>
      </c>
      <c r="R92" s="2" t="s">
        <v>63</v>
      </c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2" t="s">
        <v>52</v>
      </c>
      <c r="AW92" s="2" t="s">
        <v>535</v>
      </c>
      <c r="AX92" s="2" t="s">
        <v>52</v>
      </c>
      <c r="AY92" s="2" t="s">
        <v>52</v>
      </c>
    </row>
    <row r="93" spans="1:51" ht="30" customHeight="1" x14ac:dyDescent="0.3">
      <c r="A93" s="8" t="s">
        <v>536</v>
      </c>
      <c r="B93" s="8" t="s">
        <v>537</v>
      </c>
      <c r="C93" s="8" t="s">
        <v>83</v>
      </c>
      <c r="D93" s="9">
        <v>1</v>
      </c>
      <c r="E93" s="13">
        <f>단가대비표!O26</f>
        <v>0</v>
      </c>
      <c r="F93" s="14">
        <f>TRUNC(E93*D93,1)</f>
        <v>0</v>
      </c>
      <c r="G93" s="13">
        <f>단가대비표!P26</f>
        <v>0</v>
      </c>
      <c r="H93" s="14">
        <f>TRUNC(G93*D93,1)</f>
        <v>0</v>
      </c>
      <c r="I93" s="13">
        <f>단가대비표!V26</f>
        <v>0</v>
      </c>
      <c r="J93" s="14">
        <f>TRUNC(I93*D93,1)</f>
        <v>0</v>
      </c>
      <c r="K93" s="13">
        <f t="shared" si="15"/>
        <v>0</v>
      </c>
      <c r="L93" s="14">
        <f t="shared" si="15"/>
        <v>0</v>
      </c>
      <c r="M93" s="8" t="s">
        <v>52</v>
      </c>
      <c r="N93" s="2" t="s">
        <v>174</v>
      </c>
      <c r="O93" s="2" t="s">
        <v>538</v>
      </c>
      <c r="P93" s="2" t="s">
        <v>64</v>
      </c>
      <c r="Q93" s="2" t="s">
        <v>64</v>
      </c>
      <c r="R93" s="2" t="s">
        <v>63</v>
      </c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2" t="s">
        <v>52</v>
      </c>
      <c r="AW93" s="2" t="s">
        <v>539</v>
      </c>
      <c r="AX93" s="2" t="s">
        <v>52</v>
      </c>
      <c r="AY93" s="2" t="s">
        <v>52</v>
      </c>
    </row>
    <row r="94" spans="1:51" ht="30" customHeight="1" x14ac:dyDescent="0.3">
      <c r="A94" s="8" t="s">
        <v>540</v>
      </c>
      <c r="B94" s="8" t="s">
        <v>541</v>
      </c>
      <c r="C94" s="8" t="s">
        <v>382</v>
      </c>
      <c r="D94" s="9">
        <v>6</v>
      </c>
      <c r="E94" s="13">
        <f>단가대비표!O16</f>
        <v>0</v>
      </c>
      <c r="F94" s="14">
        <f>TRUNC(E94*D94,1)</f>
        <v>0</v>
      </c>
      <c r="G94" s="13">
        <f>단가대비표!P16</f>
        <v>0</v>
      </c>
      <c r="H94" s="14">
        <f>TRUNC(G94*D94,1)</f>
        <v>0</v>
      </c>
      <c r="I94" s="13">
        <f>단가대비표!V16</f>
        <v>0</v>
      </c>
      <c r="J94" s="14">
        <f>TRUNC(I94*D94,1)</f>
        <v>0</v>
      </c>
      <c r="K94" s="13">
        <f t="shared" si="15"/>
        <v>0</v>
      </c>
      <c r="L94" s="14">
        <f t="shared" si="15"/>
        <v>0</v>
      </c>
      <c r="M94" s="8" t="s">
        <v>52</v>
      </c>
      <c r="N94" s="2" t="s">
        <v>174</v>
      </c>
      <c r="O94" s="2" t="s">
        <v>542</v>
      </c>
      <c r="P94" s="2" t="s">
        <v>64</v>
      </c>
      <c r="Q94" s="2" t="s">
        <v>64</v>
      </c>
      <c r="R94" s="2" t="s">
        <v>63</v>
      </c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2" t="s">
        <v>52</v>
      </c>
      <c r="AW94" s="2" t="s">
        <v>543</v>
      </c>
      <c r="AX94" s="2" t="s">
        <v>52</v>
      </c>
      <c r="AY94" s="2" t="s">
        <v>52</v>
      </c>
    </row>
    <row r="95" spans="1:51" ht="30" customHeight="1" x14ac:dyDescent="0.3">
      <c r="A95" s="8" t="s">
        <v>517</v>
      </c>
      <c r="B95" s="8" t="s">
        <v>544</v>
      </c>
      <c r="C95" s="8" t="s">
        <v>382</v>
      </c>
      <c r="D95" s="9">
        <v>6</v>
      </c>
      <c r="E95" s="13">
        <f>일위대가목록!E63</f>
        <v>0</v>
      </c>
      <c r="F95" s="14">
        <f>TRUNC(E95*D95,1)</f>
        <v>0</v>
      </c>
      <c r="G95" s="13">
        <f>일위대가목록!F63</f>
        <v>0</v>
      </c>
      <c r="H95" s="14">
        <f>TRUNC(G95*D95,1)</f>
        <v>0</v>
      </c>
      <c r="I95" s="13">
        <f>일위대가목록!G63</f>
        <v>0</v>
      </c>
      <c r="J95" s="14">
        <f>TRUNC(I95*D95,1)</f>
        <v>0</v>
      </c>
      <c r="K95" s="13">
        <f t="shared" si="15"/>
        <v>0</v>
      </c>
      <c r="L95" s="14">
        <f t="shared" si="15"/>
        <v>0</v>
      </c>
      <c r="M95" s="8" t="s">
        <v>545</v>
      </c>
      <c r="N95" s="2" t="s">
        <v>174</v>
      </c>
      <c r="O95" s="2" t="s">
        <v>546</v>
      </c>
      <c r="P95" s="2" t="s">
        <v>63</v>
      </c>
      <c r="Q95" s="2" t="s">
        <v>64</v>
      </c>
      <c r="R95" s="2" t="s">
        <v>64</v>
      </c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2" t="s">
        <v>52</v>
      </c>
      <c r="AW95" s="2" t="s">
        <v>547</v>
      </c>
      <c r="AX95" s="2" t="s">
        <v>52</v>
      </c>
      <c r="AY95" s="2" t="s">
        <v>52</v>
      </c>
    </row>
    <row r="96" spans="1:51" ht="30" customHeight="1" x14ac:dyDescent="0.3">
      <c r="A96" s="8" t="s">
        <v>548</v>
      </c>
      <c r="B96" s="8" t="s">
        <v>549</v>
      </c>
      <c r="C96" s="8" t="s">
        <v>144</v>
      </c>
      <c r="D96" s="9">
        <v>1</v>
      </c>
      <c r="E96" s="13">
        <f>일위대가목록!E64</f>
        <v>0</v>
      </c>
      <c r="F96" s="14">
        <f>TRUNC(E96*D96,1)</f>
        <v>0</v>
      </c>
      <c r="G96" s="13">
        <f>일위대가목록!F64</f>
        <v>0</v>
      </c>
      <c r="H96" s="14">
        <f>TRUNC(G96*D96,1)</f>
        <v>0</v>
      </c>
      <c r="I96" s="13">
        <f>일위대가목록!G64</f>
        <v>0</v>
      </c>
      <c r="J96" s="14">
        <f>TRUNC(I96*D96,1)</f>
        <v>0</v>
      </c>
      <c r="K96" s="13">
        <f t="shared" si="15"/>
        <v>0</v>
      </c>
      <c r="L96" s="14">
        <f t="shared" si="15"/>
        <v>0</v>
      </c>
      <c r="M96" s="8" t="s">
        <v>550</v>
      </c>
      <c r="N96" s="2" t="s">
        <v>174</v>
      </c>
      <c r="O96" s="2" t="s">
        <v>551</v>
      </c>
      <c r="P96" s="2" t="s">
        <v>63</v>
      </c>
      <c r="Q96" s="2" t="s">
        <v>64</v>
      </c>
      <c r="R96" s="2" t="s">
        <v>64</v>
      </c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2" t="s">
        <v>52</v>
      </c>
      <c r="AW96" s="2" t="s">
        <v>552</v>
      </c>
      <c r="AX96" s="2" t="s">
        <v>52</v>
      </c>
      <c r="AY96" s="2" t="s">
        <v>52</v>
      </c>
    </row>
    <row r="97" spans="1:51" ht="30" customHeight="1" x14ac:dyDescent="0.3">
      <c r="A97" s="8" t="s">
        <v>375</v>
      </c>
      <c r="B97" s="8" t="s">
        <v>52</v>
      </c>
      <c r="C97" s="8" t="s">
        <v>52</v>
      </c>
      <c r="D97" s="9"/>
      <c r="E97" s="13"/>
      <c r="F97" s="14">
        <f>TRUNC(SUMIF(N92:N96, N91, F92:F96),0)</f>
        <v>0</v>
      </c>
      <c r="G97" s="13"/>
      <c r="H97" s="14">
        <f>TRUNC(SUMIF(N92:N96, N91, H92:H96),0)</f>
        <v>0</v>
      </c>
      <c r="I97" s="13"/>
      <c r="J97" s="14">
        <f>TRUNC(SUMIF(N92:N96, N91, J92:J96),0)</f>
        <v>0</v>
      </c>
      <c r="K97" s="13"/>
      <c r="L97" s="14">
        <f>F97+H97+J97</f>
        <v>0</v>
      </c>
      <c r="M97" s="8" t="s">
        <v>52</v>
      </c>
      <c r="N97" s="2" t="s">
        <v>87</v>
      </c>
      <c r="O97" s="2" t="s">
        <v>87</v>
      </c>
      <c r="P97" s="2" t="s">
        <v>52</v>
      </c>
      <c r="Q97" s="2" t="s">
        <v>52</v>
      </c>
      <c r="R97" s="2" t="s">
        <v>52</v>
      </c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2" t="s">
        <v>52</v>
      </c>
      <c r="AW97" s="2" t="s">
        <v>52</v>
      </c>
      <c r="AX97" s="2" t="s">
        <v>52</v>
      </c>
      <c r="AY97" s="2" t="s">
        <v>52</v>
      </c>
    </row>
    <row r="98" spans="1:51" ht="30" customHeight="1" x14ac:dyDescent="0.3">
      <c r="A98" s="9"/>
      <c r="B98" s="9"/>
      <c r="C98" s="9"/>
      <c r="D98" s="9"/>
      <c r="E98" s="13"/>
      <c r="F98" s="14"/>
      <c r="G98" s="13"/>
      <c r="H98" s="14"/>
      <c r="I98" s="13"/>
      <c r="J98" s="14"/>
      <c r="K98" s="13"/>
      <c r="L98" s="14"/>
      <c r="M98" s="9"/>
    </row>
    <row r="99" spans="1:51" ht="30" customHeight="1" x14ac:dyDescent="0.3">
      <c r="A99" s="34" t="s">
        <v>553</v>
      </c>
      <c r="B99" s="34"/>
      <c r="C99" s="34"/>
      <c r="D99" s="34"/>
      <c r="E99" s="35"/>
      <c r="F99" s="36"/>
      <c r="G99" s="35"/>
      <c r="H99" s="36"/>
      <c r="I99" s="35"/>
      <c r="J99" s="36"/>
      <c r="K99" s="35"/>
      <c r="L99" s="36"/>
      <c r="M99" s="34"/>
      <c r="N99" s="1" t="s">
        <v>178</v>
      </c>
    </row>
    <row r="100" spans="1:51" ht="30" customHeight="1" x14ac:dyDescent="0.3">
      <c r="A100" s="8" t="s">
        <v>532</v>
      </c>
      <c r="B100" s="8" t="s">
        <v>533</v>
      </c>
      <c r="C100" s="8" t="s">
        <v>60</v>
      </c>
      <c r="D100" s="9">
        <v>1.87</v>
      </c>
      <c r="E100" s="13">
        <f>단가대비표!O27</f>
        <v>0</v>
      </c>
      <c r="F100" s="14">
        <f>TRUNC(E100*D100,1)</f>
        <v>0</v>
      </c>
      <c r="G100" s="13">
        <f>단가대비표!P27</f>
        <v>0</v>
      </c>
      <c r="H100" s="14">
        <f>TRUNC(G100*D100,1)</f>
        <v>0</v>
      </c>
      <c r="I100" s="13">
        <f>단가대비표!V27</f>
        <v>0</v>
      </c>
      <c r="J100" s="14">
        <f>TRUNC(I100*D100,1)</f>
        <v>0</v>
      </c>
      <c r="K100" s="13">
        <f>TRUNC(E100+G100+I100,1)</f>
        <v>0</v>
      </c>
      <c r="L100" s="14">
        <f>TRUNC(F100+H100+J100,1)</f>
        <v>0</v>
      </c>
      <c r="M100" s="8" t="s">
        <v>52</v>
      </c>
      <c r="N100" s="2" t="s">
        <v>178</v>
      </c>
      <c r="O100" s="2" t="s">
        <v>534</v>
      </c>
      <c r="P100" s="2" t="s">
        <v>64</v>
      </c>
      <c r="Q100" s="2" t="s">
        <v>64</v>
      </c>
      <c r="R100" s="2" t="s">
        <v>63</v>
      </c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2" t="s">
        <v>52</v>
      </c>
      <c r="AW100" s="2" t="s">
        <v>554</v>
      </c>
      <c r="AX100" s="2" t="s">
        <v>52</v>
      </c>
      <c r="AY100" s="2" t="s">
        <v>52</v>
      </c>
    </row>
    <row r="101" spans="1:51" ht="30" customHeight="1" x14ac:dyDescent="0.3">
      <c r="A101" s="8" t="s">
        <v>548</v>
      </c>
      <c r="B101" s="8" t="s">
        <v>549</v>
      </c>
      <c r="C101" s="8" t="s">
        <v>144</v>
      </c>
      <c r="D101" s="9">
        <v>1</v>
      </c>
      <c r="E101" s="13">
        <f>일위대가목록!E64</f>
        <v>0</v>
      </c>
      <c r="F101" s="14">
        <f>TRUNC(E101*D101,1)</f>
        <v>0</v>
      </c>
      <c r="G101" s="13">
        <f>일위대가목록!F64</f>
        <v>0</v>
      </c>
      <c r="H101" s="14">
        <f>TRUNC(G101*D101,1)</f>
        <v>0</v>
      </c>
      <c r="I101" s="13">
        <f>일위대가목록!G64</f>
        <v>0</v>
      </c>
      <c r="J101" s="14">
        <f>TRUNC(I101*D101,1)</f>
        <v>0</v>
      </c>
      <c r="K101" s="13">
        <f>TRUNC(E101+G101+I101,1)</f>
        <v>0</v>
      </c>
      <c r="L101" s="14">
        <f>TRUNC(F101+H101+J101,1)</f>
        <v>0</v>
      </c>
      <c r="M101" s="8" t="s">
        <v>550</v>
      </c>
      <c r="N101" s="2" t="s">
        <v>178</v>
      </c>
      <c r="O101" s="2" t="s">
        <v>551</v>
      </c>
      <c r="P101" s="2" t="s">
        <v>63</v>
      </c>
      <c r="Q101" s="2" t="s">
        <v>64</v>
      </c>
      <c r="R101" s="2" t="s">
        <v>64</v>
      </c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2" t="s">
        <v>52</v>
      </c>
      <c r="AW101" s="2" t="s">
        <v>555</v>
      </c>
      <c r="AX101" s="2" t="s">
        <v>52</v>
      </c>
      <c r="AY101" s="2" t="s">
        <v>52</v>
      </c>
    </row>
    <row r="102" spans="1:51" ht="30" customHeight="1" x14ac:dyDescent="0.3">
      <c r="A102" s="8" t="s">
        <v>375</v>
      </c>
      <c r="B102" s="8" t="s">
        <v>52</v>
      </c>
      <c r="C102" s="8" t="s">
        <v>52</v>
      </c>
      <c r="D102" s="9"/>
      <c r="E102" s="13"/>
      <c r="F102" s="14">
        <f>TRUNC(SUMIF(N100:N101, N99, F100:F101),0)</f>
        <v>0</v>
      </c>
      <c r="G102" s="13"/>
      <c r="H102" s="14">
        <f>TRUNC(SUMIF(N100:N101, N99, H100:H101),0)</f>
        <v>0</v>
      </c>
      <c r="I102" s="13"/>
      <c r="J102" s="14">
        <f>TRUNC(SUMIF(N100:N101, N99, J100:J101),0)</f>
        <v>0</v>
      </c>
      <c r="K102" s="13"/>
      <c r="L102" s="14">
        <f>F102+H102+J102</f>
        <v>0</v>
      </c>
      <c r="M102" s="8" t="s">
        <v>52</v>
      </c>
      <c r="N102" s="2" t="s">
        <v>87</v>
      </c>
      <c r="O102" s="2" t="s">
        <v>87</v>
      </c>
      <c r="P102" s="2" t="s">
        <v>52</v>
      </c>
      <c r="Q102" s="2" t="s">
        <v>52</v>
      </c>
      <c r="R102" s="2" t="s">
        <v>52</v>
      </c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2" t="s">
        <v>52</v>
      </c>
      <c r="AW102" s="2" t="s">
        <v>52</v>
      </c>
      <c r="AX102" s="2" t="s">
        <v>52</v>
      </c>
      <c r="AY102" s="2" t="s">
        <v>52</v>
      </c>
    </row>
    <row r="103" spans="1:51" ht="30" customHeight="1" x14ac:dyDescent="0.3">
      <c r="A103" s="9"/>
      <c r="B103" s="9"/>
      <c r="C103" s="9"/>
      <c r="D103" s="9"/>
      <c r="E103" s="13"/>
      <c r="F103" s="14"/>
      <c r="G103" s="13"/>
      <c r="H103" s="14"/>
      <c r="I103" s="13"/>
      <c r="J103" s="14"/>
      <c r="K103" s="13"/>
      <c r="L103" s="14"/>
      <c r="M103" s="9"/>
    </row>
    <row r="104" spans="1:51" ht="30" customHeight="1" x14ac:dyDescent="0.3">
      <c r="A104" s="34" t="s">
        <v>556</v>
      </c>
      <c r="B104" s="34"/>
      <c r="C104" s="34"/>
      <c r="D104" s="34"/>
      <c r="E104" s="35"/>
      <c r="F104" s="36"/>
      <c r="G104" s="35"/>
      <c r="H104" s="36"/>
      <c r="I104" s="35"/>
      <c r="J104" s="36"/>
      <c r="K104" s="35"/>
      <c r="L104" s="36"/>
      <c r="M104" s="34"/>
      <c r="N104" s="1" t="s">
        <v>183</v>
      </c>
    </row>
    <row r="105" spans="1:51" ht="30" customHeight="1" x14ac:dyDescent="0.3">
      <c r="A105" s="8" t="s">
        <v>532</v>
      </c>
      <c r="B105" s="8" t="s">
        <v>533</v>
      </c>
      <c r="C105" s="8" t="s">
        <v>60</v>
      </c>
      <c r="D105" s="9">
        <v>2.2000000000000002</v>
      </c>
      <c r="E105" s="13">
        <f>단가대비표!O27</f>
        <v>0</v>
      </c>
      <c r="F105" s="14">
        <f>TRUNC(E105*D105,1)</f>
        <v>0</v>
      </c>
      <c r="G105" s="13">
        <f>단가대비표!P27</f>
        <v>0</v>
      </c>
      <c r="H105" s="14">
        <f>TRUNC(G105*D105,1)</f>
        <v>0</v>
      </c>
      <c r="I105" s="13">
        <f>단가대비표!V27</f>
        <v>0</v>
      </c>
      <c r="J105" s="14">
        <f>TRUNC(I105*D105,1)</f>
        <v>0</v>
      </c>
      <c r="K105" s="13">
        <f t="shared" ref="K105:L109" si="16">TRUNC(E105+G105+I105,1)</f>
        <v>0</v>
      </c>
      <c r="L105" s="14">
        <f t="shared" si="16"/>
        <v>0</v>
      </c>
      <c r="M105" s="8" t="s">
        <v>52</v>
      </c>
      <c r="N105" s="2" t="s">
        <v>183</v>
      </c>
      <c r="O105" s="2" t="s">
        <v>534</v>
      </c>
      <c r="P105" s="2" t="s">
        <v>64</v>
      </c>
      <c r="Q105" s="2" t="s">
        <v>64</v>
      </c>
      <c r="R105" s="2" t="s">
        <v>63</v>
      </c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2" t="s">
        <v>52</v>
      </c>
      <c r="AW105" s="2" t="s">
        <v>557</v>
      </c>
      <c r="AX105" s="2" t="s">
        <v>52</v>
      </c>
      <c r="AY105" s="2" t="s">
        <v>52</v>
      </c>
    </row>
    <row r="106" spans="1:51" ht="30" customHeight="1" x14ac:dyDescent="0.3">
      <c r="A106" s="8" t="s">
        <v>536</v>
      </c>
      <c r="B106" s="8" t="s">
        <v>537</v>
      </c>
      <c r="C106" s="8" t="s">
        <v>83</v>
      </c>
      <c r="D106" s="9">
        <v>1</v>
      </c>
      <c r="E106" s="13">
        <f>단가대비표!O26</f>
        <v>0</v>
      </c>
      <c r="F106" s="14">
        <f>TRUNC(E106*D106,1)</f>
        <v>0</v>
      </c>
      <c r="G106" s="13">
        <f>단가대비표!P26</f>
        <v>0</v>
      </c>
      <c r="H106" s="14">
        <f>TRUNC(G106*D106,1)</f>
        <v>0</v>
      </c>
      <c r="I106" s="13">
        <f>단가대비표!V26</f>
        <v>0</v>
      </c>
      <c r="J106" s="14">
        <f>TRUNC(I106*D106,1)</f>
        <v>0</v>
      </c>
      <c r="K106" s="13">
        <f t="shared" si="16"/>
        <v>0</v>
      </c>
      <c r="L106" s="14">
        <f t="shared" si="16"/>
        <v>0</v>
      </c>
      <c r="M106" s="8" t="s">
        <v>52</v>
      </c>
      <c r="N106" s="2" t="s">
        <v>183</v>
      </c>
      <c r="O106" s="2" t="s">
        <v>538</v>
      </c>
      <c r="P106" s="2" t="s">
        <v>64</v>
      </c>
      <c r="Q106" s="2" t="s">
        <v>64</v>
      </c>
      <c r="R106" s="2" t="s">
        <v>63</v>
      </c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2" t="s">
        <v>52</v>
      </c>
      <c r="AW106" s="2" t="s">
        <v>558</v>
      </c>
      <c r="AX106" s="2" t="s">
        <v>52</v>
      </c>
      <c r="AY106" s="2" t="s">
        <v>52</v>
      </c>
    </row>
    <row r="107" spans="1:51" ht="30" customHeight="1" x14ac:dyDescent="0.3">
      <c r="A107" s="8" t="s">
        <v>540</v>
      </c>
      <c r="B107" s="8" t="s">
        <v>541</v>
      </c>
      <c r="C107" s="8" t="s">
        <v>382</v>
      </c>
      <c r="D107" s="9">
        <v>6.5</v>
      </c>
      <c r="E107" s="13">
        <f>단가대비표!O16</f>
        <v>0</v>
      </c>
      <c r="F107" s="14">
        <f>TRUNC(E107*D107,1)</f>
        <v>0</v>
      </c>
      <c r="G107" s="13">
        <f>단가대비표!P16</f>
        <v>0</v>
      </c>
      <c r="H107" s="14">
        <f>TRUNC(G107*D107,1)</f>
        <v>0</v>
      </c>
      <c r="I107" s="13">
        <f>단가대비표!V16</f>
        <v>0</v>
      </c>
      <c r="J107" s="14">
        <f>TRUNC(I107*D107,1)</f>
        <v>0</v>
      </c>
      <c r="K107" s="13">
        <f t="shared" si="16"/>
        <v>0</v>
      </c>
      <c r="L107" s="14">
        <f t="shared" si="16"/>
        <v>0</v>
      </c>
      <c r="M107" s="8" t="s">
        <v>52</v>
      </c>
      <c r="N107" s="2" t="s">
        <v>183</v>
      </c>
      <c r="O107" s="2" t="s">
        <v>542</v>
      </c>
      <c r="P107" s="2" t="s">
        <v>64</v>
      </c>
      <c r="Q107" s="2" t="s">
        <v>64</v>
      </c>
      <c r="R107" s="2" t="s">
        <v>63</v>
      </c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2" t="s">
        <v>52</v>
      </c>
      <c r="AW107" s="2" t="s">
        <v>559</v>
      </c>
      <c r="AX107" s="2" t="s">
        <v>52</v>
      </c>
      <c r="AY107" s="2" t="s">
        <v>52</v>
      </c>
    </row>
    <row r="108" spans="1:51" ht="30" customHeight="1" x14ac:dyDescent="0.3">
      <c r="A108" s="8" t="s">
        <v>517</v>
      </c>
      <c r="B108" s="8" t="s">
        <v>544</v>
      </c>
      <c r="C108" s="8" t="s">
        <v>382</v>
      </c>
      <c r="D108" s="9">
        <v>6.5</v>
      </c>
      <c r="E108" s="13">
        <f>일위대가목록!E63</f>
        <v>0</v>
      </c>
      <c r="F108" s="14">
        <f>TRUNC(E108*D108,1)</f>
        <v>0</v>
      </c>
      <c r="G108" s="13">
        <f>일위대가목록!F63</f>
        <v>0</v>
      </c>
      <c r="H108" s="14">
        <f>TRUNC(G108*D108,1)</f>
        <v>0</v>
      </c>
      <c r="I108" s="13">
        <f>일위대가목록!G63</f>
        <v>0</v>
      </c>
      <c r="J108" s="14">
        <f>TRUNC(I108*D108,1)</f>
        <v>0</v>
      </c>
      <c r="K108" s="13">
        <f t="shared" si="16"/>
        <v>0</v>
      </c>
      <c r="L108" s="14">
        <f t="shared" si="16"/>
        <v>0</v>
      </c>
      <c r="M108" s="8" t="s">
        <v>545</v>
      </c>
      <c r="N108" s="2" t="s">
        <v>183</v>
      </c>
      <c r="O108" s="2" t="s">
        <v>546</v>
      </c>
      <c r="P108" s="2" t="s">
        <v>63</v>
      </c>
      <c r="Q108" s="2" t="s">
        <v>64</v>
      </c>
      <c r="R108" s="2" t="s">
        <v>64</v>
      </c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2" t="s">
        <v>52</v>
      </c>
      <c r="AW108" s="2" t="s">
        <v>560</v>
      </c>
      <c r="AX108" s="2" t="s">
        <v>52</v>
      </c>
      <c r="AY108" s="2" t="s">
        <v>52</v>
      </c>
    </row>
    <row r="109" spans="1:51" ht="30" customHeight="1" x14ac:dyDescent="0.3">
      <c r="A109" s="8" t="s">
        <v>548</v>
      </c>
      <c r="B109" s="8" t="s">
        <v>549</v>
      </c>
      <c r="C109" s="8" t="s">
        <v>144</v>
      </c>
      <c r="D109" s="9">
        <v>1</v>
      </c>
      <c r="E109" s="13">
        <f>일위대가목록!E64</f>
        <v>0</v>
      </c>
      <c r="F109" s="14">
        <f>TRUNC(E109*D109,1)</f>
        <v>0</v>
      </c>
      <c r="G109" s="13">
        <f>일위대가목록!F64</f>
        <v>0</v>
      </c>
      <c r="H109" s="14">
        <f>TRUNC(G109*D109,1)</f>
        <v>0</v>
      </c>
      <c r="I109" s="13">
        <f>일위대가목록!G64</f>
        <v>0</v>
      </c>
      <c r="J109" s="14">
        <f>TRUNC(I109*D109,1)</f>
        <v>0</v>
      </c>
      <c r="K109" s="13">
        <f t="shared" si="16"/>
        <v>0</v>
      </c>
      <c r="L109" s="14">
        <f t="shared" si="16"/>
        <v>0</v>
      </c>
      <c r="M109" s="8" t="s">
        <v>550</v>
      </c>
      <c r="N109" s="2" t="s">
        <v>183</v>
      </c>
      <c r="O109" s="2" t="s">
        <v>551</v>
      </c>
      <c r="P109" s="2" t="s">
        <v>63</v>
      </c>
      <c r="Q109" s="2" t="s">
        <v>64</v>
      </c>
      <c r="R109" s="2" t="s">
        <v>64</v>
      </c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2" t="s">
        <v>52</v>
      </c>
      <c r="AW109" s="2" t="s">
        <v>561</v>
      </c>
      <c r="AX109" s="2" t="s">
        <v>52</v>
      </c>
      <c r="AY109" s="2" t="s">
        <v>52</v>
      </c>
    </row>
    <row r="110" spans="1:51" ht="30" customHeight="1" x14ac:dyDescent="0.3">
      <c r="A110" s="8" t="s">
        <v>375</v>
      </c>
      <c r="B110" s="8" t="s">
        <v>52</v>
      </c>
      <c r="C110" s="8" t="s">
        <v>52</v>
      </c>
      <c r="D110" s="9"/>
      <c r="E110" s="13"/>
      <c r="F110" s="14">
        <f>TRUNC(SUMIF(N105:N109, N104, F105:F109),0)</f>
        <v>0</v>
      </c>
      <c r="G110" s="13"/>
      <c r="H110" s="14">
        <f>TRUNC(SUMIF(N105:N109, N104, H105:H109),0)</f>
        <v>0</v>
      </c>
      <c r="I110" s="13"/>
      <c r="J110" s="14">
        <f>TRUNC(SUMIF(N105:N109, N104, J105:J109),0)</f>
        <v>0</v>
      </c>
      <c r="K110" s="13"/>
      <c r="L110" s="14">
        <f>F110+H110+J110</f>
        <v>0</v>
      </c>
      <c r="M110" s="8" t="s">
        <v>52</v>
      </c>
      <c r="N110" s="2" t="s">
        <v>87</v>
      </c>
      <c r="O110" s="2" t="s">
        <v>87</v>
      </c>
      <c r="P110" s="2" t="s">
        <v>52</v>
      </c>
      <c r="Q110" s="2" t="s">
        <v>52</v>
      </c>
      <c r="R110" s="2" t="s">
        <v>52</v>
      </c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2" t="s">
        <v>52</v>
      </c>
      <c r="AW110" s="2" t="s">
        <v>52</v>
      </c>
      <c r="AX110" s="2" t="s">
        <v>52</v>
      </c>
      <c r="AY110" s="2" t="s">
        <v>52</v>
      </c>
    </row>
    <row r="111" spans="1:51" ht="30" customHeight="1" x14ac:dyDescent="0.3">
      <c r="A111" s="9"/>
      <c r="B111" s="9"/>
      <c r="C111" s="9"/>
      <c r="D111" s="9"/>
      <c r="E111" s="13"/>
      <c r="F111" s="14"/>
      <c r="G111" s="13"/>
      <c r="H111" s="14"/>
      <c r="I111" s="13"/>
      <c r="J111" s="14"/>
      <c r="K111" s="13"/>
      <c r="L111" s="14"/>
      <c r="M111" s="9"/>
    </row>
    <row r="112" spans="1:51" ht="30" customHeight="1" x14ac:dyDescent="0.3">
      <c r="A112" s="34" t="s">
        <v>562</v>
      </c>
      <c r="B112" s="34"/>
      <c r="C112" s="34"/>
      <c r="D112" s="34"/>
      <c r="E112" s="35"/>
      <c r="F112" s="36"/>
      <c r="G112" s="35"/>
      <c r="H112" s="36"/>
      <c r="I112" s="35"/>
      <c r="J112" s="36"/>
      <c r="K112" s="35"/>
      <c r="L112" s="36"/>
      <c r="M112" s="34"/>
      <c r="N112" s="1" t="s">
        <v>188</v>
      </c>
    </row>
    <row r="113" spans="1:51" ht="30" customHeight="1" x14ac:dyDescent="0.3">
      <c r="A113" s="8" t="s">
        <v>563</v>
      </c>
      <c r="B113" s="8" t="s">
        <v>371</v>
      </c>
      <c r="C113" s="8" t="s">
        <v>372</v>
      </c>
      <c r="D113" s="9">
        <v>3.1E-2</v>
      </c>
      <c r="E113" s="13">
        <f>단가대비표!O57</f>
        <v>0</v>
      </c>
      <c r="F113" s="14">
        <f>TRUNC(E113*D113,1)</f>
        <v>0</v>
      </c>
      <c r="G113" s="13">
        <f>단가대비표!P57</f>
        <v>0</v>
      </c>
      <c r="H113" s="14">
        <f>TRUNC(G113*D113,1)</f>
        <v>0</v>
      </c>
      <c r="I113" s="13">
        <f>단가대비표!V57</f>
        <v>0</v>
      </c>
      <c r="J113" s="14">
        <f>TRUNC(I113*D113,1)</f>
        <v>0</v>
      </c>
      <c r="K113" s="13">
        <f>TRUNC(E113+G113+I113,1)</f>
        <v>0</v>
      </c>
      <c r="L113" s="14">
        <f>TRUNC(F113+H113+J113,1)</f>
        <v>0</v>
      </c>
      <c r="M113" s="8" t="s">
        <v>52</v>
      </c>
      <c r="N113" s="2" t="s">
        <v>188</v>
      </c>
      <c r="O113" s="2" t="s">
        <v>564</v>
      </c>
      <c r="P113" s="2" t="s">
        <v>64</v>
      </c>
      <c r="Q113" s="2" t="s">
        <v>64</v>
      </c>
      <c r="R113" s="2" t="s">
        <v>63</v>
      </c>
      <c r="S113" s="3"/>
      <c r="T113" s="3"/>
      <c r="U113" s="3"/>
      <c r="V113" s="3">
        <v>1</v>
      </c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2" t="s">
        <v>52</v>
      </c>
      <c r="AW113" s="2" t="s">
        <v>565</v>
      </c>
      <c r="AX113" s="2" t="s">
        <v>52</v>
      </c>
      <c r="AY113" s="2" t="s">
        <v>52</v>
      </c>
    </row>
    <row r="114" spans="1:51" ht="30" customHeight="1" x14ac:dyDescent="0.3">
      <c r="A114" s="8" t="s">
        <v>566</v>
      </c>
      <c r="B114" s="8" t="s">
        <v>567</v>
      </c>
      <c r="C114" s="8" t="s">
        <v>334</v>
      </c>
      <c r="D114" s="9">
        <v>1</v>
      </c>
      <c r="E114" s="13">
        <v>0</v>
      </c>
      <c r="F114" s="14">
        <f>TRUNC(E114*D114,1)</f>
        <v>0</v>
      </c>
      <c r="G114" s="13">
        <v>0</v>
      </c>
      <c r="H114" s="14">
        <f>TRUNC(G114*D114,1)</f>
        <v>0</v>
      </c>
      <c r="I114" s="13">
        <f>TRUNC(SUMIF(V113:V114, RIGHTB(O114, 1), H113:H114)*U114, 2)</f>
        <v>0</v>
      </c>
      <c r="J114" s="14">
        <f>TRUNC(I114*D114,1)</f>
        <v>0</v>
      </c>
      <c r="K114" s="13">
        <f>TRUNC(E114+G114+I114,1)</f>
        <v>0</v>
      </c>
      <c r="L114" s="14">
        <f>TRUNC(F114+H114+J114,1)</f>
        <v>0</v>
      </c>
      <c r="M114" s="8" t="s">
        <v>52</v>
      </c>
      <c r="N114" s="2" t="s">
        <v>188</v>
      </c>
      <c r="O114" s="2" t="s">
        <v>394</v>
      </c>
      <c r="P114" s="2" t="s">
        <v>64</v>
      </c>
      <c r="Q114" s="2" t="s">
        <v>64</v>
      </c>
      <c r="R114" s="2" t="s">
        <v>64</v>
      </c>
      <c r="S114" s="3">
        <v>1</v>
      </c>
      <c r="T114" s="3">
        <v>2</v>
      </c>
      <c r="U114" s="3">
        <v>0.04</v>
      </c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2" t="s">
        <v>52</v>
      </c>
      <c r="AW114" s="2" t="s">
        <v>568</v>
      </c>
      <c r="AX114" s="2" t="s">
        <v>52</v>
      </c>
      <c r="AY114" s="2" t="s">
        <v>52</v>
      </c>
    </row>
    <row r="115" spans="1:51" ht="30" customHeight="1" x14ac:dyDescent="0.3">
      <c r="A115" s="8" t="s">
        <v>375</v>
      </c>
      <c r="B115" s="8" t="s">
        <v>52</v>
      </c>
      <c r="C115" s="8" t="s">
        <v>52</v>
      </c>
      <c r="D115" s="9"/>
      <c r="E115" s="13"/>
      <c r="F115" s="14">
        <f>TRUNC(SUMIF(N113:N114, N112, F113:F114),0)</f>
        <v>0</v>
      </c>
      <c r="G115" s="13"/>
      <c r="H115" s="14">
        <f>TRUNC(SUMIF(N113:N114, N112, H113:H114),0)</f>
        <v>0</v>
      </c>
      <c r="I115" s="13"/>
      <c r="J115" s="14">
        <f>TRUNC(SUMIF(N113:N114, N112, J113:J114),0)</f>
        <v>0</v>
      </c>
      <c r="K115" s="13"/>
      <c r="L115" s="14">
        <f>F115+H115+J115</f>
        <v>0</v>
      </c>
      <c r="M115" s="8" t="s">
        <v>52</v>
      </c>
      <c r="N115" s="2" t="s">
        <v>87</v>
      </c>
      <c r="O115" s="2" t="s">
        <v>87</v>
      </c>
      <c r="P115" s="2" t="s">
        <v>52</v>
      </c>
      <c r="Q115" s="2" t="s">
        <v>52</v>
      </c>
      <c r="R115" s="2" t="s">
        <v>52</v>
      </c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2" t="s">
        <v>52</v>
      </c>
      <c r="AW115" s="2" t="s">
        <v>52</v>
      </c>
      <c r="AX115" s="2" t="s">
        <v>52</v>
      </c>
      <c r="AY115" s="2" t="s">
        <v>52</v>
      </c>
    </row>
    <row r="116" spans="1:51" ht="30" customHeight="1" x14ac:dyDescent="0.3">
      <c r="A116" s="9"/>
      <c r="B116" s="9"/>
      <c r="C116" s="9"/>
      <c r="D116" s="9"/>
      <c r="E116" s="13"/>
      <c r="F116" s="14"/>
      <c r="G116" s="13"/>
      <c r="H116" s="14"/>
      <c r="I116" s="13"/>
      <c r="J116" s="14"/>
      <c r="K116" s="13"/>
      <c r="L116" s="14"/>
      <c r="M116" s="9"/>
    </row>
    <row r="117" spans="1:51" ht="30" customHeight="1" x14ac:dyDescent="0.3">
      <c r="A117" s="34" t="s">
        <v>569</v>
      </c>
      <c r="B117" s="34"/>
      <c r="C117" s="34"/>
      <c r="D117" s="34"/>
      <c r="E117" s="35"/>
      <c r="F117" s="36"/>
      <c r="G117" s="35"/>
      <c r="H117" s="36"/>
      <c r="I117" s="35"/>
      <c r="J117" s="36"/>
      <c r="K117" s="35"/>
      <c r="L117" s="36"/>
      <c r="M117" s="34"/>
      <c r="N117" s="1" t="s">
        <v>193</v>
      </c>
    </row>
    <row r="118" spans="1:51" ht="30" customHeight="1" x14ac:dyDescent="0.3">
      <c r="A118" s="8" t="s">
        <v>387</v>
      </c>
      <c r="B118" s="8" t="s">
        <v>570</v>
      </c>
      <c r="C118" s="8" t="s">
        <v>389</v>
      </c>
      <c r="D118" s="9">
        <v>2.1749999999999998</v>
      </c>
      <c r="E118" s="13">
        <f>단가대비표!O18</f>
        <v>0</v>
      </c>
      <c r="F118" s="14">
        <f t="shared" ref="F118:F126" si="17">TRUNC(E118*D118,1)</f>
        <v>0</v>
      </c>
      <c r="G118" s="13">
        <f>단가대비표!P18</f>
        <v>0</v>
      </c>
      <c r="H118" s="14">
        <f t="shared" ref="H118:H126" si="18">TRUNC(G118*D118,1)</f>
        <v>0</v>
      </c>
      <c r="I118" s="13">
        <f>단가대비표!V18</f>
        <v>0</v>
      </c>
      <c r="J118" s="14">
        <f t="shared" ref="J118:J126" si="19">TRUNC(I118*D118,1)</f>
        <v>0</v>
      </c>
      <c r="K118" s="13">
        <f t="shared" ref="K118:K126" si="20">TRUNC(E118+G118+I118,1)</f>
        <v>0</v>
      </c>
      <c r="L118" s="14">
        <f t="shared" ref="L118:L126" si="21">TRUNC(F118+H118+J118,1)</f>
        <v>0</v>
      </c>
      <c r="M118" s="8" t="s">
        <v>52</v>
      </c>
      <c r="N118" s="2" t="s">
        <v>193</v>
      </c>
      <c r="O118" s="2" t="s">
        <v>571</v>
      </c>
      <c r="P118" s="2" t="s">
        <v>64</v>
      </c>
      <c r="Q118" s="2" t="s">
        <v>64</v>
      </c>
      <c r="R118" s="2" t="s">
        <v>63</v>
      </c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2" t="s">
        <v>52</v>
      </c>
      <c r="AW118" s="2" t="s">
        <v>572</v>
      </c>
      <c r="AX118" s="2" t="s">
        <v>52</v>
      </c>
      <c r="AY118" s="2" t="s">
        <v>52</v>
      </c>
    </row>
    <row r="119" spans="1:51" ht="30" customHeight="1" x14ac:dyDescent="0.3">
      <c r="A119" s="8" t="s">
        <v>402</v>
      </c>
      <c r="B119" s="8" t="s">
        <v>573</v>
      </c>
      <c r="C119" s="8" t="s">
        <v>60</v>
      </c>
      <c r="D119" s="9">
        <v>1.05</v>
      </c>
      <c r="E119" s="13">
        <f>단가대비표!O7</f>
        <v>0</v>
      </c>
      <c r="F119" s="14">
        <f t="shared" si="17"/>
        <v>0</v>
      </c>
      <c r="G119" s="13">
        <f>단가대비표!P7</f>
        <v>0</v>
      </c>
      <c r="H119" s="14">
        <f t="shared" si="18"/>
        <v>0</v>
      </c>
      <c r="I119" s="13">
        <f>단가대비표!V7</f>
        <v>0</v>
      </c>
      <c r="J119" s="14">
        <f t="shared" si="19"/>
        <v>0</v>
      </c>
      <c r="K119" s="13">
        <f t="shared" si="20"/>
        <v>0</v>
      </c>
      <c r="L119" s="14">
        <f t="shared" si="21"/>
        <v>0</v>
      </c>
      <c r="M119" s="8" t="s">
        <v>52</v>
      </c>
      <c r="N119" s="2" t="s">
        <v>193</v>
      </c>
      <c r="O119" s="2" t="s">
        <v>574</v>
      </c>
      <c r="P119" s="2" t="s">
        <v>64</v>
      </c>
      <c r="Q119" s="2" t="s">
        <v>64</v>
      </c>
      <c r="R119" s="2" t="s">
        <v>63</v>
      </c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2" t="s">
        <v>52</v>
      </c>
      <c r="AW119" s="2" t="s">
        <v>575</v>
      </c>
      <c r="AX119" s="2" t="s">
        <v>52</v>
      </c>
      <c r="AY119" s="2" t="s">
        <v>52</v>
      </c>
    </row>
    <row r="120" spans="1:51" ht="30" customHeight="1" x14ac:dyDescent="0.3">
      <c r="A120" s="8" t="s">
        <v>576</v>
      </c>
      <c r="B120" s="8" t="s">
        <v>577</v>
      </c>
      <c r="C120" s="8" t="s">
        <v>382</v>
      </c>
      <c r="D120" s="9">
        <v>0.27</v>
      </c>
      <c r="E120" s="13">
        <f>단가대비표!O35</f>
        <v>0</v>
      </c>
      <c r="F120" s="14">
        <f t="shared" si="17"/>
        <v>0</v>
      </c>
      <c r="G120" s="13">
        <f>단가대비표!P35</f>
        <v>0</v>
      </c>
      <c r="H120" s="14">
        <f t="shared" si="18"/>
        <v>0</v>
      </c>
      <c r="I120" s="13">
        <f>단가대비표!V35</f>
        <v>0</v>
      </c>
      <c r="J120" s="14">
        <f t="shared" si="19"/>
        <v>0</v>
      </c>
      <c r="K120" s="13">
        <f t="shared" si="20"/>
        <v>0</v>
      </c>
      <c r="L120" s="14">
        <f t="shared" si="21"/>
        <v>0</v>
      </c>
      <c r="M120" s="8" t="s">
        <v>52</v>
      </c>
      <c r="N120" s="2" t="s">
        <v>193</v>
      </c>
      <c r="O120" s="2" t="s">
        <v>578</v>
      </c>
      <c r="P120" s="2" t="s">
        <v>64</v>
      </c>
      <c r="Q120" s="2" t="s">
        <v>64</v>
      </c>
      <c r="R120" s="2" t="s">
        <v>63</v>
      </c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2" t="s">
        <v>52</v>
      </c>
      <c r="AW120" s="2" t="s">
        <v>579</v>
      </c>
      <c r="AX120" s="2" t="s">
        <v>52</v>
      </c>
      <c r="AY120" s="2" t="s">
        <v>52</v>
      </c>
    </row>
    <row r="121" spans="1:51" ht="30" customHeight="1" x14ac:dyDescent="0.3">
      <c r="A121" s="8" t="s">
        <v>580</v>
      </c>
      <c r="B121" s="8" t="s">
        <v>371</v>
      </c>
      <c r="C121" s="8" t="s">
        <v>372</v>
      </c>
      <c r="D121" s="9">
        <v>0.09</v>
      </c>
      <c r="E121" s="13">
        <f>단가대비표!O56</f>
        <v>0</v>
      </c>
      <c r="F121" s="14">
        <f t="shared" si="17"/>
        <v>0</v>
      </c>
      <c r="G121" s="13">
        <f>단가대비표!P56</f>
        <v>0</v>
      </c>
      <c r="H121" s="14">
        <f t="shared" si="18"/>
        <v>0</v>
      </c>
      <c r="I121" s="13">
        <f>단가대비표!V56</f>
        <v>0</v>
      </c>
      <c r="J121" s="14">
        <f t="shared" si="19"/>
        <v>0</v>
      </c>
      <c r="K121" s="13">
        <f t="shared" si="20"/>
        <v>0</v>
      </c>
      <c r="L121" s="14">
        <f t="shared" si="21"/>
        <v>0</v>
      </c>
      <c r="M121" s="8" t="s">
        <v>52</v>
      </c>
      <c r="N121" s="2" t="s">
        <v>193</v>
      </c>
      <c r="O121" s="2" t="s">
        <v>581</v>
      </c>
      <c r="P121" s="2" t="s">
        <v>64</v>
      </c>
      <c r="Q121" s="2" t="s">
        <v>64</v>
      </c>
      <c r="R121" s="2" t="s">
        <v>63</v>
      </c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2" t="s">
        <v>52</v>
      </c>
      <c r="AW121" s="2" t="s">
        <v>582</v>
      </c>
      <c r="AX121" s="2" t="s">
        <v>52</v>
      </c>
      <c r="AY121" s="2" t="s">
        <v>52</v>
      </c>
    </row>
    <row r="122" spans="1:51" ht="30" customHeight="1" x14ac:dyDescent="0.3">
      <c r="A122" s="8" t="s">
        <v>370</v>
      </c>
      <c r="B122" s="8" t="s">
        <v>371</v>
      </c>
      <c r="C122" s="8" t="s">
        <v>372</v>
      </c>
      <c r="D122" s="9">
        <v>0.01</v>
      </c>
      <c r="E122" s="13">
        <f>단가대비표!O52</f>
        <v>0</v>
      </c>
      <c r="F122" s="14">
        <f t="shared" si="17"/>
        <v>0</v>
      </c>
      <c r="G122" s="13">
        <f>단가대비표!P52</f>
        <v>0</v>
      </c>
      <c r="H122" s="14">
        <f t="shared" si="18"/>
        <v>0</v>
      </c>
      <c r="I122" s="13">
        <f>단가대비표!V52</f>
        <v>0</v>
      </c>
      <c r="J122" s="14">
        <f t="shared" si="19"/>
        <v>0</v>
      </c>
      <c r="K122" s="13">
        <f t="shared" si="20"/>
        <v>0</v>
      </c>
      <c r="L122" s="14">
        <f t="shared" si="21"/>
        <v>0</v>
      </c>
      <c r="M122" s="8" t="s">
        <v>52</v>
      </c>
      <c r="N122" s="2" t="s">
        <v>193</v>
      </c>
      <c r="O122" s="2" t="s">
        <v>373</v>
      </c>
      <c r="P122" s="2" t="s">
        <v>64</v>
      </c>
      <c r="Q122" s="2" t="s">
        <v>64</v>
      </c>
      <c r="R122" s="2" t="s">
        <v>63</v>
      </c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2" t="s">
        <v>52</v>
      </c>
      <c r="AW122" s="2" t="s">
        <v>583</v>
      </c>
      <c r="AX122" s="2" t="s">
        <v>52</v>
      </c>
      <c r="AY122" s="2" t="s">
        <v>52</v>
      </c>
    </row>
    <row r="123" spans="1:51" ht="30" customHeight="1" x14ac:dyDescent="0.3">
      <c r="A123" s="8" t="s">
        <v>584</v>
      </c>
      <c r="B123" s="8" t="s">
        <v>585</v>
      </c>
      <c r="C123" s="8" t="s">
        <v>382</v>
      </c>
      <c r="D123" s="9">
        <v>1.502</v>
      </c>
      <c r="E123" s="13">
        <f>단가대비표!O15</f>
        <v>0</v>
      </c>
      <c r="F123" s="14">
        <f t="shared" si="17"/>
        <v>0</v>
      </c>
      <c r="G123" s="13">
        <f>단가대비표!P15</f>
        <v>0</v>
      </c>
      <c r="H123" s="14">
        <f t="shared" si="18"/>
        <v>0</v>
      </c>
      <c r="I123" s="13">
        <f>단가대비표!V15</f>
        <v>0</v>
      </c>
      <c r="J123" s="14">
        <f t="shared" si="19"/>
        <v>0</v>
      </c>
      <c r="K123" s="13">
        <f t="shared" si="20"/>
        <v>0</v>
      </c>
      <c r="L123" s="14">
        <f t="shared" si="21"/>
        <v>0</v>
      </c>
      <c r="M123" s="8" t="s">
        <v>52</v>
      </c>
      <c r="N123" s="2" t="s">
        <v>193</v>
      </c>
      <c r="O123" s="2" t="s">
        <v>586</v>
      </c>
      <c r="P123" s="2" t="s">
        <v>64</v>
      </c>
      <c r="Q123" s="2" t="s">
        <v>64</v>
      </c>
      <c r="R123" s="2" t="s">
        <v>63</v>
      </c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2" t="s">
        <v>52</v>
      </c>
      <c r="AW123" s="2" t="s">
        <v>587</v>
      </c>
      <c r="AX123" s="2" t="s">
        <v>52</v>
      </c>
      <c r="AY123" s="2" t="s">
        <v>52</v>
      </c>
    </row>
    <row r="124" spans="1:51" ht="30" customHeight="1" x14ac:dyDescent="0.3">
      <c r="A124" s="8" t="s">
        <v>517</v>
      </c>
      <c r="B124" s="8" t="s">
        <v>588</v>
      </c>
      <c r="C124" s="8" t="s">
        <v>382</v>
      </c>
      <c r="D124" s="9">
        <v>1.365</v>
      </c>
      <c r="E124" s="13">
        <f>일위대가목록!E59</f>
        <v>0</v>
      </c>
      <c r="F124" s="14">
        <f t="shared" si="17"/>
        <v>0</v>
      </c>
      <c r="G124" s="13">
        <f>일위대가목록!F59</f>
        <v>0</v>
      </c>
      <c r="H124" s="14">
        <f t="shared" si="18"/>
        <v>0</v>
      </c>
      <c r="I124" s="13">
        <f>일위대가목록!G59</f>
        <v>0</v>
      </c>
      <c r="J124" s="14">
        <f t="shared" si="19"/>
        <v>0</v>
      </c>
      <c r="K124" s="13">
        <f t="shared" si="20"/>
        <v>0</v>
      </c>
      <c r="L124" s="14">
        <f t="shared" si="21"/>
        <v>0</v>
      </c>
      <c r="M124" s="8" t="s">
        <v>589</v>
      </c>
      <c r="N124" s="2" t="s">
        <v>193</v>
      </c>
      <c r="O124" s="2" t="s">
        <v>590</v>
      </c>
      <c r="P124" s="2" t="s">
        <v>63</v>
      </c>
      <c r="Q124" s="2" t="s">
        <v>64</v>
      </c>
      <c r="R124" s="2" t="s">
        <v>64</v>
      </c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2" t="s">
        <v>52</v>
      </c>
      <c r="AW124" s="2" t="s">
        <v>591</v>
      </c>
      <c r="AX124" s="2" t="s">
        <v>52</v>
      </c>
      <c r="AY124" s="2" t="s">
        <v>52</v>
      </c>
    </row>
    <row r="125" spans="1:51" ht="30" customHeight="1" x14ac:dyDescent="0.3">
      <c r="A125" s="8" t="s">
        <v>592</v>
      </c>
      <c r="B125" s="8" t="s">
        <v>593</v>
      </c>
      <c r="C125" s="8" t="s">
        <v>83</v>
      </c>
      <c r="D125" s="9">
        <v>1.01</v>
      </c>
      <c r="E125" s="13">
        <f>단가대비표!O44</f>
        <v>0</v>
      </c>
      <c r="F125" s="14">
        <f t="shared" si="17"/>
        <v>0</v>
      </c>
      <c r="G125" s="13">
        <f>단가대비표!P44</f>
        <v>0</v>
      </c>
      <c r="H125" s="14">
        <f t="shared" si="18"/>
        <v>0</v>
      </c>
      <c r="I125" s="13">
        <f>단가대비표!V44</f>
        <v>0</v>
      </c>
      <c r="J125" s="14">
        <f t="shared" si="19"/>
        <v>0</v>
      </c>
      <c r="K125" s="13">
        <f t="shared" si="20"/>
        <v>0</v>
      </c>
      <c r="L125" s="14">
        <f t="shared" si="21"/>
        <v>0</v>
      </c>
      <c r="M125" s="8" t="s">
        <v>594</v>
      </c>
      <c r="N125" s="2" t="s">
        <v>193</v>
      </c>
      <c r="O125" s="2" t="s">
        <v>595</v>
      </c>
      <c r="P125" s="2" t="s">
        <v>64</v>
      </c>
      <c r="Q125" s="2" t="s">
        <v>64</v>
      </c>
      <c r="R125" s="2" t="s">
        <v>63</v>
      </c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2" t="s">
        <v>52</v>
      </c>
      <c r="AW125" s="2" t="s">
        <v>596</v>
      </c>
      <c r="AX125" s="2" t="s">
        <v>52</v>
      </c>
      <c r="AY125" s="2" t="s">
        <v>52</v>
      </c>
    </row>
    <row r="126" spans="1:51" ht="30" customHeight="1" x14ac:dyDescent="0.3">
      <c r="A126" s="8" t="s">
        <v>597</v>
      </c>
      <c r="B126" s="8" t="s">
        <v>371</v>
      </c>
      <c r="C126" s="8" t="s">
        <v>372</v>
      </c>
      <c r="D126" s="9">
        <v>0.11</v>
      </c>
      <c r="E126" s="13">
        <f>단가대비표!O58</f>
        <v>0</v>
      </c>
      <c r="F126" s="14">
        <f t="shared" si="17"/>
        <v>0</v>
      </c>
      <c r="G126" s="13">
        <f>단가대비표!P58</f>
        <v>0</v>
      </c>
      <c r="H126" s="14">
        <f t="shared" si="18"/>
        <v>0</v>
      </c>
      <c r="I126" s="13">
        <f>단가대비표!V58</f>
        <v>0</v>
      </c>
      <c r="J126" s="14">
        <f t="shared" si="19"/>
        <v>0</v>
      </c>
      <c r="K126" s="13">
        <f t="shared" si="20"/>
        <v>0</v>
      </c>
      <c r="L126" s="14">
        <f t="shared" si="21"/>
        <v>0</v>
      </c>
      <c r="M126" s="8" t="s">
        <v>52</v>
      </c>
      <c r="N126" s="2" t="s">
        <v>193</v>
      </c>
      <c r="O126" s="2" t="s">
        <v>598</v>
      </c>
      <c r="P126" s="2" t="s">
        <v>64</v>
      </c>
      <c r="Q126" s="2" t="s">
        <v>64</v>
      </c>
      <c r="R126" s="2" t="s">
        <v>63</v>
      </c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2" t="s">
        <v>52</v>
      </c>
      <c r="AW126" s="2" t="s">
        <v>599</v>
      </c>
      <c r="AX126" s="2" t="s">
        <v>52</v>
      </c>
      <c r="AY126" s="2" t="s">
        <v>52</v>
      </c>
    </row>
    <row r="127" spans="1:51" ht="30" customHeight="1" x14ac:dyDescent="0.3">
      <c r="A127" s="8" t="s">
        <v>375</v>
      </c>
      <c r="B127" s="8" t="s">
        <v>52</v>
      </c>
      <c r="C127" s="8" t="s">
        <v>52</v>
      </c>
      <c r="D127" s="9"/>
      <c r="E127" s="13"/>
      <c r="F127" s="14">
        <f>TRUNC(SUMIF(N118:N126, N117, F118:F126),0)</f>
        <v>0</v>
      </c>
      <c r="G127" s="13"/>
      <c r="H127" s="14">
        <f>TRUNC(SUMIF(N118:N126, N117, H118:H126),0)</f>
        <v>0</v>
      </c>
      <c r="I127" s="13"/>
      <c r="J127" s="14">
        <f>TRUNC(SUMIF(N118:N126, N117, J118:J126),0)</f>
        <v>0</v>
      </c>
      <c r="K127" s="13"/>
      <c r="L127" s="14">
        <f>F127+H127+J127</f>
        <v>0</v>
      </c>
      <c r="M127" s="8" t="s">
        <v>52</v>
      </c>
      <c r="N127" s="2" t="s">
        <v>87</v>
      </c>
      <c r="O127" s="2" t="s">
        <v>87</v>
      </c>
      <c r="P127" s="2" t="s">
        <v>52</v>
      </c>
      <c r="Q127" s="2" t="s">
        <v>52</v>
      </c>
      <c r="R127" s="2" t="s">
        <v>52</v>
      </c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2" t="s">
        <v>52</v>
      </c>
      <c r="AW127" s="2" t="s">
        <v>52</v>
      </c>
      <c r="AX127" s="2" t="s">
        <v>52</v>
      </c>
      <c r="AY127" s="2" t="s">
        <v>52</v>
      </c>
    </row>
    <row r="128" spans="1:51" ht="30" customHeight="1" x14ac:dyDescent="0.3">
      <c r="A128" s="9"/>
      <c r="B128" s="9"/>
      <c r="C128" s="9"/>
      <c r="D128" s="9"/>
      <c r="E128" s="13"/>
      <c r="F128" s="14"/>
      <c r="G128" s="13"/>
      <c r="H128" s="14"/>
      <c r="I128" s="13"/>
      <c r="J128" s="14"/>
      <c r="K128" s="13"/>
      <c r="L128" s="14"/>
      <c r="M128" s="9"/>
    </row>
    <row r="129" spans="1:51" ht="30" customHeight="1" x14ac:dyDescent="0.3">
      <c r="A129" s="34" t="s">
        <v>600</v>
      </c>
      <c r="B129" s="34"/>
      <c r="C129" s="34"/>
      <c r="D129" s="34"/>
      <c r="E129" s="35"/>
      <c r="F129" s="36"/>
      <c r="G129" s="35"/>
      <c r="H129" s="36"/>
      <c r="I129" s="35"/>
      <c r="J129" s="36"/>
      <c r="K129" s="35"/>
      <c r="L129" s="36"/>
      <c r="M129" s="34"/>
      <c r="N129" s="1" t="s">
        <v>200</v>
      </c>
    </row>
    <row r="130" spans="1:51" ht="30" customHeight="1" x14ac:dyDescent="0.3">
      <c r="A130" s="8" t="s">
        <v>601</v>
      </c>
      <c r="B130" s="8" t="s">
        <v>602</v>
      </c>
      <c r="C130" s="8" t="s">
        <v>60</v>
      </c>
      <c r="D130" s="9">
        <v>1</v>
      </c>
      <c r="E130" s="13">
        <f>일위대가목록!E65</f>
        <v>0</v>
      </c>
      <c r="F130" s="14">
        <f>TRUNC(E130*D130,1)</f>
        <v>0</v>
      </c>
      <c r="G130" s="13">
        <f>일위대가목록!F65</f>
        <v>0</v>
      </c>
      <c r="H130" s="14">
        <f>TRUNC(G130*D130,1)</f>
        <v>0</v>
      </c>
      <c r="I130" s="13">
        <f>일위대가목록!G65</f>
        <v>0</v>
      </c>
      <c r="J130" s="14">
        <f>TRUNC(I130*D130,1)</f>
        <v>0</v>
      </c>
      <c r="K130" s="13">
        <f>TRUNC(E130+G130+I130,1)</f>
        <v>0</v>
      </c>
      <c r="L130" s="14">
        <f>TRUNC(F130+H130+J130,1)</f>
        <v>0</v>
      </c>
      <c r="M130" s="8" t="s">
        <v>603</v>
      </c>
      <c r="N130" s="2" t="s">
        <v>200</v>
      </c>
      <c r="O130" s="2" t="s">
        <v>604</v>
      </c>
      <c r="P130" s="2" t="s">
        <v>63</v>
      </c>
      <c r="Q130" s="2" t="s">
        <v>64</v>
      </c>
      <c r="R130" s="2" t="s">
        <v>64</v>
      </c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2" t="s">
        <v>52</v>
      </c>
      <c r="AW130" s="2" t="s">
        <v>605</v>
      </c>
      <c r="AX130" s="2" t="s">
        <v>52</v>
      </c>
      <c r="AY130" s="2" t="s">
        <v>52</v>
      </c>
    </row>
    <row r="131" spans="1:51" ht="30" customHeight="1" x14ac:dyDescent="0.3">
      <c r="A131" s="8" t="s">
        <v>606</v>
      </c>
      <c r="B131" s="8" t="s">
        <v>607</v>
      </c>
      <c r="C131" s="8" t="s">
        <v>60</v>
      </c>
      <c r="D131" s="9">
        <v>1</v>
      </c>
      <c r="E131" s="13">
        <f>일위대가목록!E66</f>
        <v>0</v>
      </c>
      <c r="F131" s="14">
        <f>TRUNC(E131*D131,1)</f>
        <v>0</v>
      </c>
      <c r="G131" s="13">
        <f>일위대가목록!F66</f>
        <v>0</v>
      </c>
      <c r="H131" s="14">
        <f>TRUNC(G131*D131,1)</f>
        <v>0</v>
      </c>
      <c r="I131" s="13">
        <f>일위대가목록!G66</f>
        <v>0</v>
      </c>
      <c r="J131" s="14">
        <f>TRUNC(I131*D131,1)</f>
        <v>0</v>
      </c>
      <c r="K131" s="13">
        <f>TRUNC(E131+G131+I131,1)</f>
        <v>0</v>
      </c>
      <c r="L131" s="14">
        <f>TRUNC(F131+H131+J131,1)</f>
        <v>0</v>
      </c>
      <c r="M131" s="8" t="s">
        <v>608</v>
      </c>
      <c r="N131" s="2" t="s">
        <v>200</v>
      </c>
      <c r="O131" s="2" t="s">
        <v>609</v>
      </c>
      <c r="P131" s="2" t="s">
        <v>63</v>
      </c>
      <c r="Q131" s="2" t="s">
        <v>64</v>
      </c>
      <c r="R131" s="2" t="s">
        <v>64</v>
      </c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2" t="s">
        <v>52</v>
      </c>
      <c r="AW131" s="2" t="s">
        <v>610</v>
      </c>
      <c r="AX131" s="2" t="s">
        <v>52</v>
      </c>
      <c r="AY131" s="2" t="s">
        <v>52</v>
      </c>
    </row>
    <row r="132" spans="1:51" ht="30" customHeight="1" x14ac:dyDescent="0.3">
      <c r="A132" s="8" t="s">
        <v>375</v>
      </c>
      <c r="B132" s="8" t="s">
        <v>52</v>
      </c>
      <c r="C132" s="8" t="s">
        <v>52</v>
      </c>
      <c r="D132" s="9"/>
      <c r="E132" s="13"/>
      <c r="F132" s="14">
        <f>TRUNC(SUMIF(N130:N131, N129, F130:F131),0)</f>
        <v>0</v>
      </c>
      <c r="G132" s="13"/>
      <c r="H132" s="14">
        <f>TRUNC(SUMIF(N130:N131, N129, H130:H131),0)</f>
        <v>0</v>
      </c>
      <c r="I132" s="13"/>
      <c r="J132" s="14">
        <f>TRUNC(SUMIF(N130:N131, N129, J130:J131),0)</f>
        <v>0</v>
      </c>
      <c r="K132" s="13"/>
      <c r="L132" s="14">
        <f>F132+H132+J132</f>
        <v>0</v>
      </c>
      <c r="M132" s="8" t="s">
        <v>52</v>
      </c>
      <c r="N132" s="2" t="s">
        <v>87</v>
      </c>
      <c r="O132" s="2" t="s">
        <v>87</v>
      </c>
      <c r="P132" s="2" t="s">
        <v>52</v>
      </c>
      <c r="Q132" s="2" t="s">
        <v>52</v>
      </c>
      <c r="R132" s="2" t="s">
        <v>52</v>
      </c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2" t="s">
        <v>52</v>
      </c>
      <c r="AW132" s="2" t="s">
        <v>52</v>
      </c>
      <c r="AX132" s="2" t="s">
        <v>52</v>
      </c>
      <c r="AY132" s="2" t="s">
        <v>52</v>
      </c>
    </row>
    <row r="133" spans="1:51" ht="30" customHeight="1" x14ac:dyDescent="0.3">
      <c r="A133" s="9"/>
      <c r="B133" s="9"/>
      <c r="C133" s="9"/>
      <c r="D133" s="9"/>
      <c r="E133" s="13"/>
      <c r="F133" s="14"/>
      <c r="G133" s="13"/>
      <c r="H133" s="14"/>
      <c r="I133" s="13"/>
      <c r="J133" s="14"/>
      <c r="K133" s="13"/>
      <c r="L133" s="14"/>
      <c r="M133" s="9"/>
    </row>
    <row r="134" spans="1:51" ht="30" customHeight="1" x14ac:dyDescent="0.3">
      <c r="A134" s="34" t="s">
        <v>611</v>
      </c>
      <c r="B134" s="34"/>
      <c r="C134" s="34"/>
      <c r="D134" s="34"/>
      <c r="E134" s="35"/>
      <c r="F134" s="36"/>
      <c r="G134" s="35"/>
      <c r="H134" s="36"/>
      <c r="I134" s="35"/>
      <c r="J134" s="36"/>
      <c r="K134" s="35"/>
      <c r="L134" s="36"/>
      <c r="M134" s="34"/>
      <c r="N134" s="1" t="s">
        <v>205</v>
      </c>
    </row>
    <row r="135" spans="1:51" ht="30" customHeight="1" x14ac:dyDescent="0.3">
      <c r="A135" s="8" t="s">
        <v>612</v>
      </c>
      <c r="B135" s="8" t="s">
        <v>371</v>
      </c>
      <c r="C135" s="8" t="s">
        <v>372</v>
      </c>
      <c r="D135" s="9">
        <v>0.1</v>
      </c>
      <c r="E135" s="13">
        <f>단가대비표!O60</f>
        <v>0</v>
      </c>
      <c r="F135" s="14">
        <f>TRUNC(E135*D135,1)</f>
        <v>0</v>
      </c>
      <c r="G135" s="13">
        <f>단가대비표!P60</f>
        <v>0</v>
      </c>
      <c r="H135" s="14">
        <f>TRUNC(G135*D135,1)</f>
        <v>0</v>
      </c>
      <c r="I135" s="13">
        <f>단가대비표!V60</f>
        <v>0</v>
      </c>
      <c r="J135" s="14">
        <f>TRUNC(I135*D135,1)</f>
        <v>0</v>
      </c>
      <c r="K135" s="13">
        <f t="shared" ref="K135:L137" si="22">TRUNC(E135+G135+I135,1)</f>
        <v>0</v>
      </c>
      <c r="L135" s="14">
        <f t="shared" si="22"/>
        <v>0</v>
      </c>
      <c r="M135" s="8" t="s">
        <v>52</v>
      </c>
      <c r="N135" s="2" t="s">
        <v>205</v>
      </c>
      <c r="O135" s="2" t="s">
        <v>613</v>
      </c>
      <c r="P135" s="2" t="s">
        <v>64</v>
      </c>
      <c r="Q135" s="2" t="s">
        <v>64</v>
      </c>
      <c r="R135" s="2" t="s">
        <v>63</v>
      </c>
      <c r="S135" s="3"/>
      <c r="T135" s="3"/>
      <c r="U135" s="3"/>
      <c r="V135" s="3">
        <v>1</v>
      </c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2" t="s">
        <v>52</v>
      </c>
      <c r="AW135" s="2" t="s">
        <v>614</v>
      </c>
      <c r="AX135" s="2" t="s">
        <v>52</v>
      </c>
      <c r="AY135" s="2" t="s">
        <v>52</v>
      </c>
    </row>
    <row r="136" spans="1:51" ht="30" customHeight="1" x14ac:dyDescent="0.3">
      <c r="A136" s="8" t="s">
        <v>370</v>
      </c>
      <c r="B136" s="8" t="s">
        <v>371</v>
      </c>
      <c r="C136" s="8" t="s">
        <v>372</v>
      </c>
      <c r="D136" s="9">
        <v>0.05</v>
      </c>
      <c r="E136" s="13">
        <f>단가대비표!O52</f>
        <v>0</v>
      </c>
      <c r="F136" s="14">
        <f>TRUNC(E136*D136,1)</f>
        <v>0</v>
      </c>
      <c r="G136" s="13">
        <f>단가대비표!P52</f>
        <v>0</v>
      </c>
      <c r="H136" s="14">
        <f>TRUNC(G136*D136,1)</f>
        <v>0</v>
      </c>
      <c r="I136" s="13">
        <f>단가대비표!V52</f>
        <v>0</v>
      </c>
      <c r="J136" s="14">
        <f>TRUNC(I136*D136,1)</f>
        <v>0</v>
      </c>
      <c r="K136" s="13">
        <f t="shared" si="22"/>
        <v>0</v>
      </c>
      <c r="L136" s="14">
        <f t="shared" si="22"/>
        <v>0</v>
      </c>
      <c r="M136" s="8" t="s">
        <v>52</v>
      </c>
      <c r="N136" s="2" t="s">
        <v>205</v>
      </c>
      <c r="O136" s="2" t="s">
        <v>373</v>
      </c>
      <c r="P136" s="2" t="s">
        <v>64</v>
      </c>
      <c r="Q136" s="2" t="s">
        <v>64</v>
      </c>
      <c r="R136" s="2" t="s">
        <v>63</v>
      </c>
      <c r="S136" s="3"/>
      <c r="T136" s="3"/>
      <c r="U136" s="3"/>
      <c r="V136" s="3">
        <v>1</v>
      </c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2" t="s">
        <v>52</v>
      </c>
      <c r="AW136" s="2" t="s">
        <v>615</v>
      </c>
      <c r="AX136" s="2" t="s">
        <v>52</v>
      </c>
      <c r="AY136" s="2" t="s">
        <v>52</v>
      </c>
    </row>
    <row r="137" spans="1:51" ht="30" customHeight="1" x14ac:dyDescent="0.3">
      <c r="A137" s="8" t="s">
        <v>616</v>
      </c>
      <c r="B137" s="8" t="s">
        <v>617</v>
      </c>
      <c r="C137" s="8" t="s">
        <v>334</v>
      </c>
      <c r="D137" s="9">
        <v>1</v>
      </c>
      <c r="E137" s="13">
        <f>TRUNC(SUMIF(V135:V137, RIGHTB(O137, 1), H135:H137)*U137, 2)</f>
        <v>0</v>
      </c>
      <c r="F137" s="14">
        <f>TRUNC(E137*D137,1)</f>
        <v>0</v>
      </c>
      <c r="G137" s="13">
        <v>0</v>
      </c>
      <c r="H137" s="14">
        <f>TRUNC(G137*D137,1)</f>
        <v>0</v>
      </c>
      <c r="I137" s="13">
        <v>0</v>
      </c>
      <c r="J137" s="14">
        <f>TRUNC(I137*D137,1)</f>
        <v>0</v>
      </c>
      <c r="K137" s="13">
        <f t="shared" si="22"/>
        <v>0</v>
      </c>
      <c r="L137" s="14">
        <f t="shared" si="22"/>
        <v>0</v>
      </c>
      <c r="M137" s="8" t="s">
        <v>52</v>
      </c>
      <c r="N137" s="2" t="s">
        <v>205</v>
      </c>
      <c r="O137" s="2" t="s">
        <v>394</v>
      </c>
      <c r="P137" s="2" t="s">
        <v>64</v>
      </c>
      <c r="Q137" s="2" t="s">
        <v>64</v>
      </c>
      <c r="R137" s="2" t="s">
        <v>64</v>
      </c>
      <c r="S137" s="3">
        <v>1</v>
      </c>
      <c r="T137" s="3">
        <v>0</v>
      </c>
      <c r="U137" s="3">
        <v>0.03</v>
      </c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2" t="s">
        <v>52</v>
      </c>
      <c r="AW137" s="2" t="s">
        <v>618</v>
      </c>
      <c r="AX137" s="2" t="s">
        <v>52</v>
      </c>
      <c r="AY137" s="2" t="s">
        <v>52</v>
      </c>
    </row>
    <row r="138" spans="1:51" ht="30" customHeight="1" x14ac:dyDescent="0.3">
      <c r="A138" s="8" t="s">
        <v>375</v>
      </c>
      <c r="B138" s="8" t="s">
        <v>52</v>
      </c>
      <c r="C138" s="8" t="s">
        <v>52</v>
      </c>
      <c r="D138" s="9"/>
      <c r="E138" s="13"/>
      <c r="F138" s="14">
        <f>TRUNC(SUMIF(N135:N137, N134, F135:F137),0)</f>
        <v>0</v>
      </c>
      <c r="G138" s="13"/>
      <c r="H138" s="14">
        <f>TRUNC(SUMIF(N135:N137, N134, H135:H137),0)</f>
        <v>0</v>
      </c>
      <c r="I138" s="13"/>
      <c r="J138" s="14">
        <f>TRUNC(SUMIF(N135:N137, N134, J135:J137),0)</f>
        <v>0</v>
      </c>
      <c r="K138" s="13"/>
      <c r="L138" s="14">
        <f>F138+H138+J138</f>
        <v>0</v>
      </c>
      <c r="M138" s="8" t="s">
        <v>52</v>
      </c>
      <c r="N138" s="2" t="s">
        <v>87</v>
      </c>
      <c r="O138" s="2" t="s">
        <v>87</v>
      </c>
      <c r="P138" s="2" t="s">
        <v>52</v>
      </c>
      <c r="Q138" s="2" t="s">
        <v>52</v>
      </c>
      <c r="R138" s="2" t="s">
        <v>52</v>
      </c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2" t="s">
        <v>52</v>
      </c>
      <c r="AW138" s="2" t="s">
        <v>52</v>
      </c>
      <c r="AX138" s="2" t="s">
        <v>52</v>
      </c>
      <c r="AY138" s="2" t="s">
        <v>52</v>
      </c>
    </row>
    <row r="139" spans="1:51" ht="30" customHeight="1" x14ac:dyDescent="0.3">
      <c r="A139" s="9"/>
      <c r="B139" s="9"/>
      <c r="C139" s="9"/>
      <c r="D139" s="9"/>
      <c r="E139" s="13"/>
      <c r="F139" s="14"/>
      <c r="G139" s="13"/>
      <c r="H139" s="14"/>
      <c r="I139" s="13"/>
      <c r="J139" s="14"/>
      <c r="K139" s="13"/>
      <c r="L139" s="14"/>
      <c r="M139" s="9"/>
    </row>
    <row r="140" spans="1:51" ht="30" customHeight="1" x14ac:dyDescent="0.3">
      <c r="A140" s="34" t="s">
        <v>619</v>
      </c>
      <c r="B140" s="34"/>
      <c r="C140" s="34"/>
      <c r="D140" s="34"/>
      <c r="E140" s="35"/>
      <c r="F140" s="36"/>
      <c r="G140" s="35"/>
      <c r="H140" s="36"/>
      <c r="I140" s="35"/>
      <c r="J140" s="36"/>
      <c r="K140" s="35"/>
      <c r="L140" s="36"/>
      <c r="M140" s="34"/>
      <c r="N140" s="1" t="s">
        <v>214</v>
      </c>
    </row>
    <row r="141" spans="1:51" ht="30" customHeight="1" x14ac:dyDescent="0.3">
      <c r="A141" s="8" t="s">
        <v>620</v>
      </c>
      <c r="B141" s="8" t="s">
        <v>621</v>
      </c>
      <c r="C141" s="8" t="s">
        <v>60</v>
      </c>
      <c r="D141" s="9">
        <v>1</v>
      </c>
      <c r="E141" s="13">
        <f>일위대가목록!E68</f>
        <v>0</v>
      </c>
      <c r="F141" s="14">
        <f>TRUNC(E141*D141,1)</f>
        <v>0</v>
      </c>
      <c r="G141" s="13">
        <f>일위대가목록!F68</f>
        <v>0</v>
      </c>
      <c r="H141" s="14">
        <f>TRUNC(G141*D141,1)</f>
        <v>0</v>
      </c>
      <c r="I141" s="13">
        <f>일위대가목록!G68</f>
        <v>0</v>
      </c>
      <c r="J141" s="14">
        <f>TRUNC(I141*D141,1)</f>
        <v>0</v>
      </c>
      <c r="K141" s="13">
        <f>TRUNC(E141+G141+I141,1)</f>
        <v>0</v>
      </c>
      <c r="L141" s="14">
        <f>TRUNC(F141+H141+J141,1)</f>
        <v>0</v>
      </c>
      <c r="M141" s="8" t="s">
        <v>622</v>
      </c>
      <c r="N141" s="2" t="s">
        <v>214</v>
      </c>
      <c r="O141" s="2" t="s">
        <v>623</v>
      </c>
      <c r="P141" s="2" t="s">
        <v>63</v>
      </c>
      <c r="Q141" s="2" t="s">
        <v>64</v>
      </c>
      <c r="R141" s="2" t="s">
        <v>64</v>
      </c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2" t="s">
        <v>52</v>
      </c>
      <c r="AW141" s="2" t="s">
        <v>624</v>
      </c>
      <c r="AX141" s="2" t="s">
        <v>52</v>
      </c>
      <c r="AY141" s="2" t="s">
        <v>52</v>
      </c>
    </row>
    <row r="142" spans="1:51" ht="30" customHeight="1" x14ac:dyDescent="0.3">
      <c r="A142" s="8" t="s">
        <v>375</v>
      </c>
      <c r="B142" s="8" t="s">
        <v>52</v>
      </c>
      <c r="C142" s="8" t="s">
        <v>52</v>
      </c>
      <c r="D142" s="9"/>
      <c r="E142" s="13"/>
      <c r="F142" s="14">
        <f>TRUNC(SUMIF(N141:N141, N140, F141:F141),0)</f>
        <v>0</v>
      </c>
      <c r="G142" s="13"/>
      <c r="H142" s="14">
        <f>TRUNC(SUMIF(N141:N141, N140, H141:H141),0)</f>
        <v>0</v>
      </c>
      <c r="I142" s="13"/>
      <c r="J142" s="14">
        <f>TRUNC(SUMIF(N141:N141, N140, J141:J141),0)</f>
        <v>0</v>
      </c>
      <c r="K142" s="13"/>
      <c r="L142" s="14">
        <f>F142+H142+J142</f>
        <v>0</v>
      </c>
      <c r="M142" s="8" t="s">
        <v>52</v>
      </c>
      <c r="N142" s="2" t="s">
        <v>87</v>
      </c>
      <c r="O142" s="2" t="s">
        <v>87</v>
      </c>
      <c r="P142" s="2" t="s">
        <v>52</v>
      </c>
      <c r="Q142" s="2" t="s">
        <v>52</v>
      </c>
      <c r="R142" s="2" t="s">
        <v>52</v>
      </c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2" t="s">
        <v>52</v>
      </c>
      <c r="AW142" s="2" t="s">
        <v>52</v>
      </c>
      <c r="AX142" s="2" t="s">
        <v>52</v>
      </c>
      <c r="AY142" s="2" t="s">
        <v>52</v>
      </c>
    </row>
    <row r="143" spans="1:51" ht="30" customHeight="1" x14ac:dyDescent="0.3">
      <c r="A143" s="9"/>
      <c r="B143" s="9"/>
      <c r="C143" s="9"/>
      <c r="D143" s="9"/>
      <c r="E143" s="13"/>
      <c r="F143" s="14"/>
      <c r="G143" s="13"/>
      <c r="H143" s="14"/>
      <c r="I143" s="13"/>
      <c r="J143" s="14"/>
      <c r="K143" s="13"/>
      <c r="L143" s="14"/>
      <c r="M143" s="9"/>
    </row>
    <row r="144" spans="1:51" ht="30" customHeight="1" x14ac:dyDescent="0.3">
      <c r="A144" s="34" t="s">
        <v>625</v>
      </c>
      <c r="B144" s="34"/>
      <c r="C144" s="34"/>
      <c r="D144" s="34"/>
      <c r="E144" s="35"/>
      <c r="F144" s="36"/>
      <c r="G144" s="35"/>
      <c r="H144" s="36"/>
      <c r="I144" s="35"/>
      <c r="J144" s="36"/>
      <c r="K144" s="35"/>
      <c r="L144" s="36"/>
      <c r="M144" s="34"/>
      <c r="N144" s="1" t="s">
        <v>219</v>
      </c>
    </row>
    <row r="145" spans="1:51" ht="30" customHeight="1" x14ac:dyDescent="0.3">
      <c r="A145" s="8" t="s">
        <v>626</v>
      </c>
      <c r="B145" s="8" t="s">
        <v>371</v>
      </c>
      <c r="C145" s="8" t="s">
        <v>372</v>
      </c>
      <c r="D145" s="9">
        <v>1.7999999999999999E-2</v>
      </c>
      <c r="E145" s="13">
        <f>단가대비표!O61</f>
        <v>0</v>
      </c>
      <c r="F145" s="14">
        <f>TRUNC(E145*D145,1)</f>
        <v>0</v>
      </c>
      <c r="G145" s="13">
        <f>단가대비표!P61</f>
        <v>0</v>
      </c>
      <c r="H145" s="14">
        <f>TRUNC(G145*D145,1)</f>
        <v>0</v>
      </c>
      <c r="I145" s="13">
        <f>단가대비표!V61</f>
        <v>0</v>
      </c>
      <c r="J145" s="14">
        <f>TRUNC(I145*D145,1)</f>
        <v>0</v>
      </c>
      <c r="K145" s="13">
        <f t="shared" ref="K145:L147" si="23">TRUNC(E145+G145+I145,1)</f>
        <v>0</v>
      </c>
      <c r="L145" s="14">
        <f t="shared" si="23"/>
        <v>0</v>
      </c>
      <c r="M145" s="8" t="s">
        <v>52</v>
      </c>
      <c r="N145" s="2" t="s">
        <v>219</v>
      </c>
      <c r="O145" s="2" t="s">
        <v>627</v>
      </c>
      <c r="P145" s="2" t="s">
        <v>64</v>
      </c>
      <c r="Q145" s="2" t="s">
        <v>64</v>
      </c>
      <c r="R145" s="2" t="s">
        <v>63</v>
      </c>
      <c r="S145" s="3"/>
      <c r="T145" s="3"/>
      <c r="U145" s="3"/>
      <c r="V145" s="3">
        <v>1</v>
      </c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2" t="s">
        <v>52</v>
      </c>
      <c r="AW145" s="2" t="s">
        <v>628</v>
      </c>
      <c r="AX145" s="2" t="s">
        <v>52</v>
      </c>
      <c r="AY145" s="2" t="s">
        <v>52</v>
      </c>
    </row>
    <row r="146" spans="1:51" ht="30" customHeight="1" x14ac:dyDescent="0.3">
      <c r="A146" s="8" t="s">
        <v>370</v>
      </c>
      <c r="B146" s="8" t="s">
        <v>371</v>
      </c>
      <c r="C146" s="8" t="s">
        <v>372</v>
      </c>
      <c r="D146" s="9">
        <v>1.2E-2</v>
      </c>
      <c r="E146" s="13">
        <f>단가대비표!O52</f>
        <v>0</v>
      </c>
      <c r="F146" s="14">
        <f>TRUNC(E146*D146,1)</f>
        <v>0</v>
      </c>
      <c r="G146" s="13">
        <f>단가대비표!P52</f>
        <v>0</v>
      </c>
      <c r="H146" s="14">
        <f>TRUNC(G146*D146,1)</f>
        <v>0</v>
      </c>
      <c r="I146" s="13">
        <f>단가대비표!V52</f>
        <v>0</v>
      </c>
      <c r="J146" s="14">
        <f>TRUNC(I146*D146,1)</f>
        <v>0</v>
      </c>
      <c r="K146" s="13">
        <f t="shared" si="23"/>
        <v>0</v>
      </c>
      <c r="L146" s="14">
        <f t="shared" si="23"/>
        <v>0</v>
      </c>
      <c r="M146" s="8" t="s">
        <v>52</v>
      </c>
      <c r="N146" s="2" t="s">
        <v>219</v>
      </c>
      <c r="O146" s="2" t="s">
        <v>373</v>
      </c>
      <c r="P146" s="2" t="s">
        <v>64</v>
      </c>
      <c r="Q146" s="2" t="s">
        <v>64</v>
      </c>
      <c r="R146" s="2" t="s">
        <v>63</v>
      </c>
      <c r="S146" s="3"/>
      <c r="T146" s="3"/>
      <c r="U146" s="3"/>
      <c r="V146" s="3">
        <v>1</v>
      </c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2" t="s">
        <v>52</v>
      </c>
      <c r="AW146" s="2" t="s">
        <v>629</v>
      </c>
      <c r="AX146" s="2" t="s">
        <v>52</v>
      </c>
      <c r="AY146" s="2" t="s">
        <v>52</v>
      </c>
    </row>
    <row r="147" spans="1:51" ht="30" customHeight="1" x14ac:dyDescent="0.3">
      <c r="A147" s="8" t="s">
        <v>566</v>
      </c>
      <c r="B147" s="8" t="s">
        <v>630</v>
      </c>
      <c r="C147" s="8" t="s">
        <v>334</v>
      </c>
      <c r="D147" s="9">
        <v>1</v>
      </c>
      <c r="E147" s="13">
        <v>0</v>
      </c>
      <c r="F147" s="14">
        <f>TRUNC(E147*D147,1)</f>
        <v>0</v>
      </c>
      <c r="G147" s="13">
        <v>0</v>
      </c>
      <c r="H147" s="14">
        <f>TRUNC(G147*D147,1)</f>
        <v>0</v>
      </c>
      <c r="I147" s="13">
        <f>TRUNC(SUMIF(V145:V147, RIGHTB(O147, 1), H145:H147)*U147, 2)</f>
        <v>0</v>
      </c>
      <c r="J147" s="14">
        <f>TRUNC(I147*D147,1)</f>
        <v>0</v>
      </c>
      <c r="K147" s="13">
        <f t="shared" si="23"/>
        <v>0</v>
      </c>
      <c r="L147" s="14">
        <f t="shared" si="23"/>
        <v>0</v>
      </c>
      <c r="M147" s="8" t="s">
        <v>52</v>
      </c>
      <c r="N147" s="2" t="s">
        <v>219</v>
      </c>
      <c r="O147" s="2" t="s">
        <v>394</v>
      </c>
      <c r="P147" s="2" t="s">
        <v>64</v>
      </c>
      <c r="Q147" s="2" t="s">
        <v>64</v>
      </c>
      <c r="R147" s="2" t="s">
        <v>64</v>
      </c>
      <c r="S147" s="3">
        <v>1</v>
      </c>
      <c r="T147" s="3">
        <v>2</v>
      </c>
      <c r="U147" s="3">
        <v>0.02</v>
      </c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2" t="s">
        <v>52</v>
      </c>
      <c r="AW147" s="2" t="s">
        <v>631</v>
      </c>
      <c r="AX147" s="2" t="s">
        <v>52</v>
      </c>
      <c r="AY147" s="2" t="s">
        <v>52</v>
      </c>
    </row>
    <row r="148" spans="1:51" ht="30" customHeight="1" x14ac:dyDescent="0.3">
      <c r="A148" s="8" t="s">
        <v>375</v>
      </c>
      <c r="B148" s="8" t="s">
        <v>52</v>
      </c>
      <c r="C148" s="8" t="s">
        <v>52</v>
      </c>
      <c r="D148" s="9"/>
      <c r="E148" s="13"/>
      <c r="F148" s="14">
        <f>TRUNC(SUMIF(N145:N147, N144, F145:F147),0)</f>
        <v>0</v>
      </c>
      <c r="G148" s="13"/>
      <c r="H148" s="14">
        <f>TRUNC(SUMIF(N145:N147, N144, H145:H147),0)</f>
        <v>0</v>
      </c>
      <c r="I148" s="13"/>
      <c r="J148" s="14">
        <f>TRUNC(SUMIF(N145:N147, N144, J145:J147),0)</f>
        <v>0</v>
      </c>
      <c r="K148" s="13"/>
      <c r="L148" s="14">
        <f>F148+H148+J148</f>
        <v>0</v>
      </c>
      <c r="M148" s="8" t="s">
        <v>52</v>
      </c>
      <c r="N148" s="2" t="s">
        <v>87</v>
      </c>
      <c r="O148" s="2" t="s">
        <v>87</v>
      </c>
      <c r="P148" s="2" t="s">
        <v>52</v>
      </c>
      <c r="Q148" s="2" t="s">
        <v>52</v>
      </c>
      <c r="R148" s="2" t="s">
        <v>52</v>
      </c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2" t="s">
        <v>52</v>
      </c>
      <c r="AW148" s="2" t="s">
        <v>52</v>
      </c>
      <c r="AX148" s="2" t="s">
        <v>52</v>
      </c>
      <c r="AY148" s="2" t="s">
        <v>52</v>
      </c>
    </row>
    <row r="149" spans="1:51" ht="30" customHeight="1" x14ac:dyDescent="0.3">
      <c r="A149" s="9"/>
      <c r="B149" s="9"/>
      <c r="C149" s="9"/>
      <c r="D149" s="9"/>
      <c r="E149" s="13"/>
      <c r="F149" s="14"/>
      <c r="G149" s="13"/>
      <c r="H149" s="14"/>
      <c r="I149" s="13"/>
      <c r="J149" s="14"/>
      <c r="K149" s="13"/>
      <c r="L149" s="14"/>
      <c r="M149" s="9"/>
    </row>
    <row r="150" spans="1:51" ht="30" customHeight="1" x14ac:dyDescent="0.3">
      <c r="A150" s="34" t="s">
        <v>632</v>
      </c>
      <c r="B150" s="34"/>
      <c r="C150" s="34"/>
      <c r="D150" s="34"/>
      <c r="E150" s="35"/>
      <c r="F150" s="36"/>
      <c r="G150" s="35"/>
      <c r="H150" s="36"/>
      <c r="I150" s="35"/>
      <c r="J150" s="36"/>
      <c r="K150" s="35"/>
      <c r="L150" s="36"/>
      <c r="M150" s="34"/>
      <c r="N150" s="1" t="s">
        <v>224</v>
      </c>
    </row>
    <row r="151" spans="1:51" ht="30" customHeight="1" x14ac:dyDescent="0.3">
      <c r="A151" s="8" t="s">
        <v>370</v>
      </c>
      <c r="B151" s="8" t="s">
        <v>371</v>
      </c>
      <c r="C151" s="8" t="s">
        <v>372</v>
      </c>
      <c r="D151" s="9">
        <v>0.2</v>
      </c>
      <c r="E151" s="13">
        <f>단가대비표!O52</f>
        <v>0</v>
      </c>
      <c r="F151" s="14">
        <f>TRUNC(E151*D151,1)</f>
        <v>0</v>
      </c>
      <c r="G151" s="13">
        <f>단가대비표!P52</f>
        <v>0</v>
      </c>
      <c r="H151" s="14">
        <f>TRUNC(G151*D151,1)</f>
        <v>0</v>
      </c>
      <c r="I151" s="13">
        <f>단가대비표!V52</f>
        <v>0</v>
      </c>
      <c r="J151" s="14">
        <f>TRUNC(I151*D151,1)</f>
        <v>0</v>
      </c>
      <c r="K151" s="13">
        <f>TRUNC(E151+G151+I151,1)</f>
        <v>0</v>
      </c>
      <c r="L151" s="14">
        <f>TRUNC(F151+H151+J151,1)</f>
        <v>0</v>
      </c>
      <c r="M151" s="8" t="s">
        <v>52</v>
      </c>
      <c r="N151" s="2" t="s">
        <v>224</v>
      </c>
      <c r="O151" s="2" t="s">
        <v>373</v>
      </c>
      <c r="P151" s="2" t="s">
        <v>64</v>
      </c>
      <c r="Q151" s="2" t="s">
        <v>64</v>
      </c>
      <c r="R151" s="2" t="s">
        <v>63</v>
      </c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2" t="s">
        <v>52</v>
      </c>
      <c r="AW151" s="2" t="s">
        <v>633</v>
      </c>
      <c r="AX151" s="2" t="s">
        <v>52</v>
      </c>
      <c r="AY151" s="2" t="s">
        <v>52</v>
      </c>
    </row>
    <row r="152" spans="1:51" ht="30" customHeight="1" x14ac:dyDescent="0.3">
      <c r="A152" s="8" t="s">
        <v>375</v>
      </c>
      <c r="B152" s="8" t="s">
        <v>52</v>
      </c>
      <c r="C152" s="8" t="s">
        <v>52</v>
      </c>
      <c r="D152" s="9"/>
      <c r="E152" s="13"/>
      <c r="F152" s="14">
        <f>TRUNC(SUMIF(N151:N151, N150, F151:F151),0)</f>
        <v>0</v>
      </c>
      <c r="G152" s="13"/>
      <c r="H152" s="14">
        <f>TRUNC(SUMIF(N151:N151, N150, H151:H151),0)</f>
        <v>0</v>
      </c>
      <c r="I152" s="13"/>
      <c r="J152" s="14">
        <f>TRUNC(SUMIF(N151:N151, N150, J151:J151),0)</f>
        <v>0</v>
      </c>
      <c r="K152" s="13"/>
      <c r="L152" s="14">
        <f>F152+H152+J152</f>
        <v>0</v>
      </c>
      <c r="M152" s="8" t="s">
        <v>52</v>
      </c>
      <c r="N152" s="2" t="s">
        <v>87</v>
      </c>
      <c r="O152" s="2" t="s">
        <v>87</v>
      </c>
      <c r="P152" s="2" t="s">
        <v>52</v>
      </c>
      <c r="Q152" s="2" t="s">
        <v>52</v>
      </c>
      <c r="R152" s="2" t="s">
        <v>52</v>
      </c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2" t="s">
        <v>52</v>
      </c>
      <c r="AW152" s="2" t="s">
        <v>52</v>
      </c>
      <c r="AX152" s="2" t="s">
        <v>52</v>
      </c>
      <c r="AY152" s="2" t="s">
        <v>52</v>
      </c>
    </row>
    <row r="153" spans="1:51" ht="30" customHeight="1" x14ac:dyDescent="0.3">
      <c r="A153" s="9"/>
      <c r="B153" s="9"/>
      <c r="C153" s="9"/>
      <c r="D153" s="9"/>
      <c r="E153" s="13"/>
      <c r="F153" s="14"/>
      <c r="G153" s="13"/>
      <c r="H153" s="14"/>
      <c r="I153" s="13"/>
      <c r="J153" s="14"/>
      <c r="K153" s="13"/>
      <c r="L153" s="14"/>
      <c r="M153" s="9"/>
    </row>
    <row r="154" spans="1:51" ht="30" customHeight="1" x14ac:dyDescent="0.3">
      <c r="A154" s="34" t="s">
        <v>634</v>
      </c>
      <c r="B154" s="34"/>
      <c r="C154" s="34"/>
      <c r="D154" s="34"/>
      <c r="E154" s="35"/>
      <c r="F154" s="36"/>
      <c r="G154" s="35"/>
      <c r="H154" s="36"/>
      <c r="I154" s="35"/>
      <c r="J154" s="36"/>
      <c r="K154" s="35"/>
      <c r="L154" s="36"/>
      <c r="M154" s="34"/>
      <c r="N154" s="1" t="s">
        <v>228</v>
      </c>
    </row>
    <row r="155" spans="1:51" ht="30" customHeight="1" x14ac:dyDescent="0.3">
      <c r="A155" s="8" t="s">
        <v>370</v>
      </c>
      <c r="B155" s="8" t="s">
        <v>371</v>
      </c>
      <c r="C155" s="8" t="s">
        <v>372</v>
      </c>
      <c r="D155" s="9">
        <v>0.2</v>
      </c>
      <c r="E155" s="13">
        <f>단가대비표!O52</f>
        <v>0</v>
      </c>
      <c r="F155" s="14">
        <f>TRUNC(E155*D155,1)</f>
        <v>0</v>
      </c>
      <c r="G155" s="13">
        <f>단가대비표!P52</f>
        <v>0</v>
      </c>
      <c r="H155" s="14">
        <f>TRUNC(G155*D155,1)</f>
        <v>0</v>
      </c>
      <c r="I155" s="13">
        <f>단가대비표!V52</f>
        <v>0</v>
      </c>
      <c r="J155" s="14">
        <f>TRUNC(I155*D155,1)</f>
        <v>0</v>
      </c>
      <c r="K155" s="13">
        <f>TRUNC(E155+G155+I155,1)</f>
        <v>0</v>
      </c>
      <c r="L155" s="14">
        <f>TRUNC(F155+H155+J155,1)</f>
        <v>0</v>
      </c>
      <c r="M155" s="8" t="s">
        <v>52</v>
      </c>
      <c r="N155" s="2" t="s">
        <v>228</v>
      </c>
      <c r="O155" s="2" t="s">
        <v>373</v>
      </c>
      <c r="P155" s="2" t="s">
        <v>64</v>
      </c>
      <c r="Q155" s="2" t="s">
        <v>64</v>
      </c>
      <c r="R155" s="2" t="s">
        <v>63</v>
      </c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2" t="s">
        <v>52</v>
      </c>
      <c r="AW155" s="2" t="s">
        <v>635</v>
      </c>
      <c r="AX155" s="2" t="s">
        <v>52</v>
      </c>
      <c r="AY155" s="2" t="s">
        <v>52</v>
      </c>
    </row>
    <row r="156" spans="1:51" ht="30" customHeight="1" x14ac:dyDescent="0.3">
      <c r="A156" s="8" t="s">
        <v>375</v>
      </c>
      <c r="B156" s="8" t="s">
        <v>52</v>
      </c>
      <c r="C156" s="8" t="s">
        <v>52</v>
      </c>
      <c r="D156" s="9"/>
      <c r="E156" s="13"/>
      <c r="F156" s="14">
        <f>TRUNC(SUMIF(N155:N155, N154, F155:F155),0)</f>
        <v>0</v>
      </c>
      <c r="G156" s="13"/>
      <c r="H156" s="14">
        <f>TRUNC(SUMIF(N155:N155, N154, H155:H155),0)</f>
        <v>0</v>
      </c>
      <c r="I156" s="13"/>
      <c r="J156" s="14">
        <f>TRUNC(SUMIF(N155:N155, N154, J155:J155),0)</f>
        <v>0</v>
      </c>
      <c r="K156" s="13"/>
      <c r="L156" s="14">
        <f>F156+H156+J156</f>
        <v>0</v>
      </c>
      <c r="M156" s="8" t="s">
        <v>52</v>
      </c>
      <c r="N156" s="2" t="s">
        <v>87</v>
      </c>
      <c r="O156" s="2" t="s">
        <v>87</v>
      </c>
      <c r="P156" s="2" t="s">
        <v>52</v>
      </c>
      <c r="Q156" s="2" t="s">
        <v>52</v>
      </c>
      <c r="R156" s="2" t="s">
        <v>52</v>
      </c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2" t="s">
        <v>52</v>
      </c>
      <c r="AW156" s="2" t="s">
        <v>52</v>
      </c>
      <c r="AX156" s="2" t="s">
        <v>52</v>
      </c>
      <c r="AY156" s="2" t="s">
        <v>52</v>
      </c>
    </row>
    <row r="157" spans="1:51" ht="30" customHeight="1" x14ac:dyDescent="0.3">
      <c r="A157" s="9"/>
      <c r="B157" s="9"/>
      <c r="C157" s="9"/>
      <c r="D157" s="9"/>
      <c r="E157" s="13"/>
      <c r="F157" s="14"/>
      <c r="G157" s="13"/>
      <c r="H157" s="14"/>
      <c r="I157" s="13"/>
      <c r="J157" s="14"/>
      <c r="K157" s="13"/>
      <c r="L157" s="14"/>
      <c r="M157" s="9"/>
    </row>
    <row r="158" spans="1:51" ht="30" customHeight="1" x14ac:dyDescent="0.3">
      <c r="A158" s="34" t="s">
        <v>636</v>
      </c>
      <c r="B158" s="34"/>
      <c r="C158" s="34"/>
      <c r="D158" s="34"/>
      <c r="E158" s="35"/>
      <c r="F158" s="36"/>
      <c r="G158" s="35"/>
      <c r="H158" s="36"/>
      <c r="I158" s="35"/>
      <c r="J158" s="36"/>
      <c r="K158" s="35"/>
      <c r="L158" s="36"/>
      <c r="M158" s="34"/>
      <c r="N158" s="1" t="s">
        <v>233</v>
      </c>
    </row>
    <row r="159" spans="1:51" ht="30" customHeight="1" x14ac:dyDescent="0.3">
      <c r="A159" s="8" t="s">
        <v>548</v>
      </c>
      <c r="B159" s="8" t="s">
        <v>637</v>
      </c>
      <c r="C159" s="8" t="s">
        <v>144</v>
      </c>
      <c r="D159" s="9">
        <v>1</v>
      </c>
      <c r="E159" s="13">
        <f>일위대가목록!E69</f>
        <v>0</v>
      </c>
      <c r="F159" s="14">
        <f>TRUNC(E159*D159,1)</f>
        <v>0</v>
      </c>
      <c r="G159" s="13">
        <f>일위대가목록!F69</f>
        <v>0</v>
      </c>
      <c r="H159" s="14">
        <f>TRUNC(G159*D159,1)</f>
        <v>0</v>
      </c>
      <c r="I159" s="13">
        <f>일위대가목록!G69</f>
        <v>0</v>
      </c>
      <c r="J159" s="14">
        <f>TRUNC(I159*D159,1)</f>
        <v>0</v>
      </c>
      <c r="K159" s="13">
        <f>TRUNC(E159+G159+I159,1)</f>
        <v>0</v>
      </c>
      <c r="L159" s="14">
        <f>TRUNC(F159+H159+J159,1)</f>
        <v>0</v>
      </c>
      <c r="M159" s="8" t="s">
        <v>638</v>
      </c>
      <c r="N159" s="2" t="s">
        <v>52</v>
      </c>
      <c r="O159" s="2" t="s">
        <v>639</v>
      </c>
      <c r="P159" s="2" t="s">
        <v>63</v>
      </c>
      <c r="Q159" s="2" t="s">
        <v>64</v>
      </c>
      <c r="R159" s="2" t="s">
        <v>64</v>
      </c>
      <c r="S159" s="3"/>
      <c r="T159" s="3"/>
      <c r="U159" s="3"/>
      <c r="V159" s="3">
        <v>1</v>
      </c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2" t="s">
        <v>52</v>
      </c>
      <c r="AW159" s="2" t="s">
        <v>640</v>
      </c>
      <c r="AX159" s="2" t="s">
        <v>52</v>
      </c>
      <c r="AY159" s="2" t="s">
        <v>641</v>
      </c>
    </row>
    <row r="160" spans="1:51" ht="30" customHeight="1" x14ac:dyDescent="0.3">
      <c r="A160" s="8" t="s">
        <v>642</v>
      </c>
      <c r="B160" s="8" t="s">
        <v>643</v>
      </c>
      <c r="C160" s="8" t="s">
        <v>334</v>
      </c>
      <c r="D160" s="9">
        <v>1</v>
      </c>
      <c r="E160" s="13">
        <v>0</v>
      </c>
      <c r="F160" s="14">
        <f>TRUNC(E160*D160,1)</f>
        <v>0</v>
      </c>
      <c r="G160" s="13">
        <f>TRUNC(SUMIF(V159:V160, RIGHTB(O160, 1), H159:H160)*U160, 2)</f>
        <v>0</v>
      </c>
      <c r="H160" s="14">
        <f>TRUNC(G160*D160,1)</f>
        <v>0</v>
      </c>
      <c r="I160" s="13">
        <v>0</v>
      </c>
      <c r="J160" s="14">
        <f>TRUNC(I160*D160,1)</f>
        <v>0</v>
      </c>
      <c r="K160" s="13">
        <f>TRUNC(E160+G160+I160,1)</f>
        <v>0</v>
      </c>
      <c r="L160" s="14">
        <f>TRUNC(F160+H160+J160,1)</f>
        <v>0</v>
      </c>
      <c r="M160" s="8" t="s">
        <v>52</v>
      </c>
      <c r="N160" s="2" t="s">
        <v>233</v>
      </c>
      <c r="O160" s="2" t="s">
        <v>394</v>
      </c>
      <c r="P160" s="2" t="s">
        <v>64</v>
      </c>
      <c r="Q160" s="2" t="s">
        <v>64</v>
      </c>
      <c r="R160" s="2" t="s">
        <v>64</v>
      </c>
      <c r="S160" s="3">
        <v>1</v>
      </c>
      <c r="T160" s="3">
        <v>1</v>
      </c>
      <c r="U160" s="3">
        <v>0.25</v>
      </c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2" t="s">
        <v>52</v>
      </c>
      <c r="AW160" s="2" t="s">
        <v>644</v>
      </c>
      <c r="AX160" s="2" t="s">
        <v>52</v>
      </c>
      <c r="AY160" s="2" t="s">
        <v>52</v>
      </c>
    </row>
    <row r="161" spans="1:51" ht="30" customHeight="1" x14ac:dyDescent="0.3">
      <c r="A161" s="8" t="s">
        <v>375</v>
      </c>
      <c r="B161" s="8" t="s">
        <v>52</v>
      </c>
      <c r="C161" s="8" t="s">
        <v>52</v>
      </c>
      <c r="D161" s="9"/>
      <c r="E161" s="13"/>
      <c r="F161" s="14">
        <f>TRUNC(SUMIF(N159:N160, N158, F159:F160),0)</f>
        <v>0</v>
      </c>
      <c r="G161" s="13"/>
      <c r="H161" s="14">
        <f>TRUNC(SUMIF(N159:N160, N158, H159:H160),0)</f>
        <v>0</v>
      </c>
      <c r="I161" s="13"/>
      <c r="J161" s="14">
        <f>TRUNC(SUMIF(N159:N160, N158, J159:J160),0)</f>
        <v>0</v>
      </c>
      <c r="K161" s="13"/>
      <c r="L161" s="14">
        <f>F161+H161+J161</f>
        <v>0</v>
      </c>
      <c r="M161" s="8" t="s">
        <v>52</v>
      </c>
      <c r="N161" s="2" t="s">
        <v>87</v>
      </c>
      <c r="O161" s="2" t="s">
        <v>87</v>
      </c>
      <c r="P161" s="2" t="s">
        <v>52</v>
      </c>
      <c r="Q161" s="2" t="s">
        <v>52</v>
      </c>
      <c r="R161" s="2" t="s">
        <v>52</v>
      </c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2" t="s">
        <v>52</v>
      </c>
      <c r="AW161" s="2" t="s">
        <v>52</v>
      </c>
      <c r="AX161" s="2" t="s">
        <v>52</v>
      </c>
      <c r="AY161" s="2" t="s">
        <v>52</v>
      </c>
    </row>
    <row r="162" spans="1:51" ht="30" customHeight="1" x14ac:dyDescent="0.3">
      <c r="A162" s="9"/>
      <c r="B162" s="9"/>
      <c r="C162" s="9"/>
      <c r="D162" s="9"/>
      <c r="E162" s="13"/>
      <c r="F162" s="14"/>
      <c r="G162" s="13"/>
      <c r="H162" s="14"/>
      <c r="I162" s="13"/>
      <c r="J162" s="14"/>
      <c r="K162" s="13"/>
      <c r="L162" s="14"/>
      <c r="M162" s="9"/>
    </row>
    <row r="163" spans="1:51" ht="30" customHeight="1" x14ac:dyDescent="0.3">
      <c r="A163" s="34" t="s">
        <v>645</v>
      </c>
      <c r="B163" s="34"/>
      <c r="C163" s="34"/>
      <c r="D163" s="34"/>
      <c r="E163" s="35"/>
      <c r="F163" s="36"/>
      <c r="G163" s="35"/>
      <c r="H163" s="36"/>
      <c r="I163" s="35"/>
      <c r="J163" s="36"/>
      <c r="K163" s="35"/>
      <c r="L163" s="36"/>
      <c r="M163" s="34"/>
      <c r="N163" s="1" t="s">
        <v>237</v>
      </c>
    </row>
    <row r="164" spans="1:51" ht="30" customHeight="1" x14ac:dyDescent="0.3">
      <c r="A164" s="8" t="s">
        <v>548</v>
      </c>
      <c r="B164" s="8" t="s">
        <v>637</v>
      </c>
      <c r="C164" s="8" t="s">
        <v>144</v>
      </c>
      <c r="D164" s="9">
        <v>1</v>
      </c>
      <c r="E164" s="13">
        <f>일위대가목록!E69</f>
        <v>0</v>
      </c>
      <c r="F164" s="14">
        <f>TRUNC(E164*D164,1)</f>
        <v>0</v>
      </c>
      <c r="G164" s="13">
        <f>일위대가목록!F69</f>
        <v>0</v>
      </c>
      <c r="H164" s="14">
        <f>TRUNC(G164*D164,1)</f>
        <v>0</v>
      </c>
      <c r="I164" s="13">
        <f>일위대가목록!G69</f>
        <v>0</v>
      </c>
      <c r="J164" s="14">
        <f>TRUNC(I164*D164,1)</f>
        <v>0</v>
      </c>
      <c r="K164" s="13">
        <f>TRUNC(E164+G164+I164,1)</f>
        <v>0</v>
      </c>
      <c r="L164" s="14">
        <f>TRUNC(F164+H164+J164,1)</f>
        <v>0</v>
      </c>
      <c r="M164" s="8" t="s">
        <v>638</v>
      </c>
      <c r="N164" s="2" t="s">
        <v>52</v>
      </c>
      <c r="O164" s="2" t="s">
        <v>639</v>
      </c>
      <c r="P164" s="2" t="s">
        <v>63</v>
      </c>
      <c r="Q164" s="2" t="s">
        <v>64</v>
      </c>
      <c r="R164" s="2" t="s">
        <v>64</v>
      </c>
      <c r="S164" s="3"/>
      <c r="T164" s="3"/>
      <c r="U164" s="3"/>
      <c r="V164" s="3">
        <v>1</v>
      </c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2" t="s">
        <v>52</v>
      </c>
      <c r="AW164" s="2" t="s">
        <v>646</v>
      </c>
      <c r="AX164" s="2" t="s">
        <v>52</v>
      </c>
      <c r="AY164" s="2" t="s">
        <v>641</v>
      </c>
    </row>
    <row r="165" spans="1:51" ht="30" customHeight="1" x14ac:dyDescent="0.3">
      <c r="A165" s="8" t="s">
        <v>642</v>
      </c>
      <c r="B165" s="8" t="s">
        <v>643</v>
      </c>
      <c r="C165" s="8" t="s">
        <v>334</v>
      </c>
      <c r="D165" s="9">
        <v>1</v>
      </c>
      <c r="E165" s="13">
        <v>0</v>
      </c>
      <c r="F165" s="14">
        <f>TRUNC(E165*D165,1)</f>
        <v>0</v>
      </c>
      <c r="G165" s="13">
        <f>TRUNC(SUMIF(V164:V165, RIGHTB(O165, 1), H164:H165)*U165, 2)</f>
        <v>0</v>
      </c>
      <c r="H165" s="14">
        <f>TRUNC(G165*D165,1)</f>
        <v>0</v>
      </c>
      <c r="I165" s="13">
        <v>0</v>
      </c>
      <c r="J165" s="14">
        <f>TRUNC(I165*D165,1)</f>
        <v>0</v>
      </c>
      <c r="K165" s="13">
        <f>TRUNC(E165+G165+I165,1)</f>
        <v>0</v>
      </c>
      <c r="L165" s="14">
        <f>TRUNC(F165+H165+J165,1)</f>
        <v>0</v>
      </c>
      <c r="M165" s="8" t="s">
        <v>52</v>
      </c>
      <c r="N165" s="2" t="s">
        <v>237</v>
      </c>
      <c r="O165" s="2" t="s">
        <v>394</v>
      </c>
      <c r="P165" s="2" t="s">
        <v>64</v>
      </c>
      <c r="Q165" s="2" t="s">
        <v>64</v>
      </c>
      <c r="R165" s="2" t="s">
        <v>64</v>
      </c>
      <c r="S165" s="3">
        <v>1</v>
      </c>
      <c r="T165" s="3">
        <v>1</v>
      </c>
      <c r="U165" s="3">
        <v>0.25</v>
      </c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2" t="s">
        <v>52</v>
      </c>
      <c r="AW165" s="2" t="s">
        <v>647</v>
      </c>
      <c r="AX165" s="2" t="s">
        <v>52</v>
      </c>
      <c r="AY165" s="2" t="s">
        <v>52</v>
      </c>
    </row>
    <row r="166" spans="1:51" ht="30" customHeight="1" x14ac:dyDescent="0.3">
      <c r="A166" s="8" t="s">
        <v>375</v>
      </c>
      <c r="B166" s="8" t="s">
        <v>52</v>
      </c>
      <c r="C166" s="8" t="s">
        <v>52</v>
      </c>
      <c r="D166" s="9"/>
      <c r="E166" s="13"/>
      <c r="F166" s="14">
        <f>TRUNC(SUMIF(N164:N165, N163, F164:F165),0)</f>
        <v>0</v>
      </c>
      <c r="G166" s="13"/>
      <c r="H166" s="14">
        <f>TRUNC(SUMIF(N164:N165, N163, H164:H165),0)</f>
        <v>0</v>
      </c>
      <c r="I166" s="13"/>
      <c r="J166" s="14">
        <f>TRUNC(SUMIF(N164:N165, N163, J164:J165),0)</f>
        <v>0</v>
      </c>
      <c r="K166" s="13"/>
      <c r="L166" s="14">
        <f>F166+H166+J166</f>
        <v>0</v>
      </c>
      <c r="M166" s="8" t="s">
        <v>52</v>
      </c>
      <c r="N166" s="2" t="s">
        <v>87</v>
      </c>
      <c r="O166" s="2" t="s">
        <v>87</v>
      </c>
      <c r="P166" s="2" t="s">
        <v>52</v>
      </c>
      <c r="Q166" s="2" t="s">
        <v>52</v>
      </c>
      <c r="R166" s="2" t="s">
        <v>52</v>
      </c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2" t="s">
        <v>52</v>
      </c>
      <c r="AW166" s="2" t="s">
        <v>52</v>
      </c>
      <c r="AX166" s="2" t="s">
        <v>52</v>
      </c>
      <c r="AY166" s="2" t="s">
        <v>52</v>
      </c>
    </row>
    <row r="167" spans="1:51" ht="30" customHeight="1" x14ac:dyDescent="0.3">
      <c r="A167" s="9"/>
      <c r="B167" s="9"/>
      <c r="C167" s="9"/>
      <c r="D167" s="9"/>
      <c r="E167" s="13"/>
      <c r="F167" s="14"/>
      <c r="G167" s="13"/>
      <c r="H167" s="14"/>
      <c r="I167" s="13"/>
      <c r="J167" s="14"/>
      <c r="K167" s="13"/>
      <c r="L167" s="14"/>
      <c r="M167" s="9"/>
    </row>
    <row r="168" spans="1:51" ht="30" customHeight="1" x14ac:dyDescent="0.3">
      <c r="A168" s="34" t="s">
        <v>648</v>
      </c>
      <c r="B168" s="34"/>
      <c r="C168" s="34"/>
      <c r="D168" s="34"/>
      <c r="E168" s="35"/>
      <c r="F168" s="36"/>
      <c r="G168" s="35"/>
      <c r="H168" s="36"/>
      <c r="I168" s="35"/>
      <c r="J168" s="36"/>
      <c r="K168" s="35"/>
      <c r="L168" s="36"/>
      <c r="M168" s="34"/>
      <c r="N168" s="1" t="s">
        <v>241</v>
      </c>
    </row>
    <row r="169" spans="1:51" ht="30" customHeight="1" x14ac:dyDescent="0.3">
      <c r="A169" s="8" t="s">
        <v>649</v>
      </c>
      <c r="B169" s="8" t="s">
        <v>650</v>
      </c>
      <c r="C169" s="8" t="s">
        <v>60</v>
      </c>
      <c r="D169" s="9">
        <v>1</v>
      </c>
      <c r="E169" s="13">
        <f>일위대가목록!E70</f>
        <v>0</v>
      </c>
      <c r="F169" s="14">
        <f>TRUNC(E169*D169,1)</f>
        <v>0</v>
      </c>
      <c r="G169" s="13">
        <f>일위대가목록!F70</f>
        <v>0</v>
      </c>
      <c r="H169" s="14">
        <f>TRUNC(G169*D169,1)</f>
        <v>0</v>
      </c>
      <c r="I169" s="13">
        <f>일위대가목록!G70</f>
        <v>0</v>
      </c>
      <c r="J169" s="14">
        <f>TRUNC(I169*D169,1)</f>
        <v>0</v>
      </c>
      <c r="K169" s="13">
        <f>TRUNC(E169+G169+I169,1)</f>
        <v>0</v>
      </c>
      <c r="L169" s="14">
        <f>TRUNC(F169+H169+J169,1)</f>
        <v>0</v>
      </c>
      <c r="M169" s="8" t="s">
        <v>638</v>
      </c>
      <c r="N169" s="2" t="s">
        <v>52</v>
      </c>
      <c r="O169" s="2" t="s">
        <v>651</v>
      </c>
      <c r="P169" s="2" t="s">
        <v>63</v>
      </c>
      <c r="Q169" s="2" t="s">
        <v>64</v>
      </c>
      <c r="R169" s="2" t="s">
        <v>64</v>
      </c>
      <c r="S169" s="3"/>
      <c r="T169" s="3"/>
      <c r="U169" s="3"/>
      <c r="V169" s="3">
        <v>1</v>
      </c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2" t="s">
        <v>52</v>
      </c>
      <c r="AW169" s="2" t="s">
        <v>652</v>
      </c>
      <c r="AX169" s="2" t="s">
        <v>52</v>
      </c>
      <c r="AY169" s="2" t="s">
        <v>641</v>
      </c>
    </row>
    <row r="170" spans="1:51" ht="30" customHeight="1" x14ac:dyDescent="0.3">
      <c r="A170" s="8" t="s">
        <v>642</v>
      </c>
      <c r="B170" s="8" t="s">
        <v>643</v>
      </c>
      <c r="C170" s="8" t="s">
        <v>334</v>
      </c>
      <c r="D170" s="9">
        <v>1</v>
      </c>
      <c r="E170" s="13">
        <v>0</v>
      </c>
      <c r="F170" s="14">
        <f>TRUNC(E170*D170,1)</f>
        <v>0</v>
      </c>
      <c r="G170" s="13">
        <f>TRUNC(SUMIF(V169:V170, RIGHTB(O170, 1), H169:H170)*U170, 2)</f>
        <v>0</v>
      </c>
      <c r="H170" s="14">
        <f>TRUNC(G170*D170,1)</f>
        <v>0</v>
      </c>
      <c r="I170" s="13">
        <v>0</v>
      </c>
      <c r="J170" s="14">
        <f>TRUNC(I170*D170,1)</f>
        <v>0</v>
      </c>
      <c r="K170" s="13">
        <f>TRUNC(E170+G170+I170,1)</f>
        <v>0</v>
      </c>
      <c r="L170" s="14">
        <f>TRUNC(F170+H170+J170,1)</f>
        <v>0</v>
      </c>
      <c r="M170" s="8" t="s">
        <v>52</v>
      </c>
      <c r="N170" s="2" t="s">
        <v>241</v>
      </c>
      <c r="O170" s="2" t="s">
        <v>394</v>
      </c>
      <c r="P170" s="2" t="s">
        <v>64</v>
      </c>
      <c r="Q170" s="2" t="s">
        <v>64</v>
      </c>
      <c r="R170" s="2" t="s">
        <v>64</v>
      </c>
      <c r="S170" s="3">
        <v>1</v>
      </c>
      <c r="T170" s="3">
        <v>1</v>
      </c>
      <c r="U170" s="3">
        <v>0.25</v>
      </c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2" t="s">
        <v>52</v>
      </c>
      <c r="AW170" s="2" t="s">
        <v>653</v>
      </c>
      <c r="AX170" s="2" t="s">
        <v>52</v>
      </c>
      <c r="AY170" s="2" t="s">
        <v>52</v>
      </c>
    </row>
    <row r="171" spans="1:51" ht="30" customHeight="1" x14ac:dyDescent="0.3">
      <c r="A171" s="8" t="s">
        <v>375</v>
      </c>
      <c r="B171" s="8" t="s">
        <v>52</v>
      </c>
      <c r="C171" s="8" t="s">
        <v>52</v>
      </c>
      <c r="D171" s="9"/>
      <c r="E171" s="13"/>
      <c r="F171" s="14">
        <f>TRUNC(SUMIF(N169:N170, N168, F169:F170),0)</f>
        <v>0</v>
      </c>
      <c r="G171" s="13"/>
      <c r="H171" s="14">
        <f>TRUNC(SUMIF(N169:N170, N168, H169:H170),0)</f>
        <v>0</v>
      </c>
      <c r="I171" s="13"/>
      <c r="J171" s="14">
        <f>TRUNC(SUMIF(N169:N170, N168, J169:J170),0)</f>
        <v>0</v>
      </c>
      <c r="K171" s="13"/>
      <c r="L171" s="14">
        <f>F171+H171+J171</f>
        <v>0</v>
      </c>
      <c r="M171" s="8" t="s">
        <v>52</v>
      </c>
      <c r="N171" s="2" t="s">
        <v>87</v>
      </c>
      <c r="O171" s="2" t="s">
        <v>87</v>
      </c>
      <c r="P171" s="2" t="s">
        <v>52</v>
      </c>
      <c r="Q171" s="2" t="s">
        <v>52</v>
      </c>
      <c r="R171" s="2" t="s">
        <v>52</v>
      </c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2" t="s">
        <v>52</v>
      </c>
      <c r="AW171" s="2" t="s">
        <v>52</v>
      </c>
      <c r="AX171" s="2" t="s">
        <v>52</v>
      </c>
      <c r="AY171" s="2" t="s">
        <v>52</v>
      </c>
    </row>
    <row r="172" spans="1:51" ht="30" customHeight="1" x14ac:dyDescent="0.3">
      <c r="A172" s="9"/>
      <c r="B172" s="9"/>
      <c r="C172" s="9"/>
      <c r="D172" s="9"/>
      <c r="E172" s="13"/>
      <c r="F172" s="14"/>
      <c r="G172" s="13"/>
      <c r="H172" s="14"/>
      <c r="I172" s="13"/>
      <c r="J172" s="14"/>
      <c r="K172" s="13"/>
      <c r="L172" s="14"/>
      <c r="M172" s="9"/>
    </row>
    <row r="173" spans="1:51" ht="30" customHeight="1" x14ac:dyDescent="0.3">
      <c r="A173" s="34" t="s">
        <v>654</v>
      </c>
      <c r="B173" s="34"/>
      <c r="C173" s="34"/>
      <c r="D173" s="34"/>
      <c r="E173" s="35"/>
      <c r="F173" s="36"/>
      <c r="G173" s="35"/>
      <c r="H173" s="36"/>
      <c r="I173" s="35"/>
      <c r="J173" s="36"/>
      <c r="K173" s="35"/>
      <c r="L173" s="36"/>
      <c r="M173" s="34"/>
      <c r="N173" s="1" t="s">
        <v>245</v>
      </c>
    </row>
    <row r="174" spans="1:51" ht="30" customHeight="1" x14ac:dyDescent="0.3">
      <c r="A174" s="8" t="s">
        <v>649</v>
      </c>
      <c r="B174" s="8" t="s">
        <v>650</v>
      </c>
      <c r="C174" s="8" t="s">
        <v>60</v>
      </c>
      <c r="D174" s="9">
        <v>1</v>
      </c>
      <c r="E174" s="13">
        <f>일위대가목록!E70</f>
        <v>0</v>
      </c>
      <c r="F174" s="14">
        <f>TRUNC(E174*D174,1)</f>
        <v>0</v>
      </c>
      <c r="G174" s="13">
        <f>일위대가목록!F70</f>
        <v>0</v>
      </c>
      <c r="H174" s="14">
        <f>TRUNC(G174*D174,1)</f>
        <v>0</v>
      </c>
      <c r="I174" s="13">
        <f>일위대가목록!G70</f>
        <v>0</v>
      </c>
      <c r="J174" s="14">
        <f>TRUNC(I174*D174,1)</f>
        <v>0</v>
      </c>
      <c r="K174" s="13">
        <f>TRUNC(E174+G174+I174,1)</f>
        <v>0</v>
      </c>
      <c r="L174" s="14">
        <f>TRUNC(F174+H174+J174,1)</f>
        <v>0</v>
      </c>
      <c r="M174" s="8" t="s">
        <v>638</v>
      </c>
      <c r="N174" s="2" t="s">
        <v>52</v>
      </c>
      <c r="O174" s="2" t="s">
        <v>651</v>
      </c>
      <c r="P174" s="2" t="s">
        <v>63</v>
      </c>
      <c r="Q174" s="2" t="s">
        <v>64</v>
      </c>
      <c r="R174" s="2" t="s">
        <v>64</v>
      </c>
      <c r="S174" s="3"/>
      <c r="T174" s="3"/>
      <c r="U174" s="3"/>
      <c r="V174" s="3">
        <v>1</v>
      </c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2" t="s">
        <v>52</v>
      </c>
      <c r="AW174" s="2" t="s">
        <v>655</v>
      </c>
      <c r="AX174" s="2" t="s">
        <v>52</v>
      </c>
      <c r="AY174" s="2" t="s">
        <v>641</v>
      </c>
    </row>
    <row r="175" spans="1:51" ht="30" customHeight="1" x14ac:dyDescent="0.3">
      <c r="A175" s="8" t="s">
        <v>642</v>
      </c>
      <c r="B175" s="8" t="s">
        <v>643</v>
      </c>
      <c r="C175" s="8" t="s">
        <v>334</v>
      </c>
      <c r="D175" s="9">
        <v>1</v>
      </c>
      <c r="E175" s="13">
        <v>0</v>
      </c>
      <c r="F175" s="14">
        <f>TRUNC(E175*D175,1)</f>
        <v>0</v>
      </c>
      <c r="G175" s="13">
        <f>TRUNC(SUMIF(V174:V175, RIGHTB(O175, 1), H174:H175)*U175, 2)</f>
        <v>0</v>
      </c>
      <c r="H175" s="14">
        <f>TRUNC(G175*D175,1)</f>
        <v>0</v>
      </c>
      <c r="I175" s="13">
        <v>0</v>
      </c>
      <c r="J175" s="14">
        <f>TRUNC(I175*D175,1)</f>
        <v>0</v>
      </c>
      <c r="K175" s="13">
        <f>TRUNC(E175+G175+I175,1)</f>
        <v>0</v>
      </c>
      <c r="L175" s="14">
        <f>TRUNC(F175+H175+J175,1)</f>
        <v>0</v>
      </c>
      <c r="M175" s="8" t="s">
        <v>52</v>
      </c>
      <c r="N175" s="2" t="s">
        <v>245</v>
      </c>
      <c r="O175" s="2" t="s">
        <v>394</v>
      </c>
      <c r="P175" s="2" t="s">
        <v>64</v>
      </c>
      <c r="Q175" s="2" t="s">
        <v>64</v>
      </c>
      <c r="R175" s="2" t="s">
        <v>64</v>
      </c>
      <c r="S175" s="3">
        <v>1</v>
      </c>
      <c r="T175" s="3">
        <v>1</v>
      </c>
      <c r="U175" s="3">
        <v>0.25</v>
      </c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2" t="s">
        <v>52</v>
      </c>
      <c r="AW175" s="2" t="s">
        <v>656</v>
      </c>
      <c r="AX175" s="2" t="s">
        <v>52</v>
      </c>
      <c r="AY175" s="2" t="s">
        <v>52</v>
      </c>
    </row>
    <row r="176" spans="1:51" ht="30" customHeight="1" x14ac:dyDescent="0.3">
      <c r="A176" s="8" t="s">
        <v>375</v>
      </c>
      <c r="B176" s="8" t="s">
        <v>52</v>
      </c>
      <c r="C176" s="8" t="s">
        <v>52</v>
      </c>
      <c r="D176" s="9"/>
      <c r="E176" s="13"/>
      <c r="F176" s="14">
        <f>TRUNC(SUMIF(N174:N175, N173, F174:F175),0)</f>
        <v>0</v>
      </c>
      <c r="G176" s="13"/>
      <c r="H176" s="14">
        <f>TRUNC(SUMIF(N174:N175, N173, H174:H175),0)</f>
        <v>0</v>
      </c>
      <c r="I176" s="13"/>
      <c r="J176" s="14">
        <f>TRUNC(SUMIF(N174:N175, N173, J174:J175),0)</f>
        <v>0</v>
      </c>
      <c r="K176" s="13"/>
      <c r="L176" s="14">
        <f>F176+H176+J176</f>
        <v>0</v>
      </c>
      <c r="M176" s="8" t="s">
        <v>52</v>
      </c>
      <c r="N176" s="2" t="s">
        <v>87</v>
      </c>
      <c r="O176" s="2" t="s">
        <v>87</v>
      </c>
      <c r="P176" s="2" t="s">
        <v>52</v>
      </c>
      <c r="Q176" s="2" t="s">
        <v>52</v>
      </c>
      <c r="R176" s="2" t="s">
        <v>52</v>
      </c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2" t="s">
        <v>52</v>
      </c>
      <c r="AW176" s="2" t="s">
        <v>52</v>
      </c>
      <c r="AX176" s="2" t="s">
        <v>52</v>
      </c>
      <c r="AY176" s="2" t="s">
        <v>52</v>
      </c>
    </row>
    <row r="177" spans="1:51" ht="30" customHeight="1" x14ac:dyDescent="0.3">
      <c r="A177" s="9"/>
      <c r="B177" s="9"/>
      <c r="C177" s="9"/>
      <c r="D177" s="9"/>
      <c r="E177" s="13"/>
      <c r="F177" s="14"/>
      <c r="G177" s="13"/>
      <c r="H177" s="14"/>
      <c r="I177" s="13"/>
      <c r="J177" s="14"/>
      <c r="K177" s="13"/>
      <c r="L177" s="14"/>
      <c r="M177" s="9"/>
    </row>
    <row r="178" spans="1:51" ht="30" customHeight="1" x14ac:dyDescent="0.3">
      <c r="A178" s="34" t="s">
        <v>657</v>
      </c>
      <c r="B178" s="34"/>
      <c r="C178" s="34"/>
      <c r="D178" s="34"/>
      <c r="E178" s="35"/>
      <c r="F178" s="36"/>
      <c r="G178" s="35"/>
      <c r="H178" s="36"/>
      <c r="I178" s="35"/>
      <c r="J178" s="36"/>
      <c r="K178" s="35"/>
      <c r="L178" s="36"/>
      <c r="M178" s="34"/>
      <c r="N178" s="1" t="s">
        <v>250</v>
      </c>
    </row>
    <row r="179" spans="1:51" ht="30" customHeight="1" x14ac:dyDescent="0.3">
      <c r="A179" s="8" t="s">
        <v>370</v>
      </c>
      <c r="B179" s="8" t="s">
        <v>371</v>
      </c>
      <c r="C179" s="8" t="s">
        <v>372</v>
      </c>
      <c r="D179" s="9">
        <v>0.06</v>
      </c>
      <c r="E179" s="13">
        <f>단가대비표!O52</f>
        <v>0</v>
      </c>
      <c r="F179" s="14">
        <f>TRUNC(E179*D179,1)</f>
        <v>0</v>
      </c>
      <c r="G179" s="13">
        <f>단가대비표!P52</f>
        <v>0</v>
      </c>
      <c r="H179" s="14">
        <f>TRUNC(G179*D179,1)</f>
        <v>0</v>
      </c>
      <c r="I179" s="13">
        <f>단가대비표!V52</f>
        <v>0</v>
      </c>
      <c r="J179" s="14">
        <f>TRUNC(I179*D179,1)</f>
        <v>0</v>
      </c>
      <c r="K179" s="13">
        <f>TRUNC(E179+G179+I179,1)</f>
        <v>0</v>
      </c>
      <c r="L179" s="14">
        <f>TRUNC(F179+H179+J179,1)</f>
        <v>0</v>
      </c>
      <c r="M179" s="8" t="s">
        <v>52</v>
      </c>
      <c r="N179" s="2" t="s">
        <v>250</v>
      </c>
      <c r="O179" s="2" t="s">
        <v>373</v>
      </c>
      <c r="P179" s="2" t="s">
        <v>64</v>
      </c>
      <c r="Q179" s="2" t="s">
        <v>64</v>
      </c>
      <c r="R179" s="2" t="s">
        <v>63</v>
      </c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2" t="s">
        <v>52</v>
      </c>
      <c r="AW179" s="2" t="s">
        <v>658</v>
      </c>
      <c r="AX179" s="2" t="s">
        <v>52</v>
      </c>
      <c r="AY179" s="2" t="s">
        <v>52</v>
      </c>
    </row>
    <row r="180" spans="1:51" ht="30" customHeight="1" x14ac:dyDescent="0.3">
      <c r="A180" s="8" t="s">
        <v>375</v>
      </c>
      <c r="B180" s="8" t="s">
        <v>52</v>
      </c>
      <c r="C180" s="8" t="s">
        <v>52</v>
      </c>
      <c r="D180" s="9"/>
      <c r="E180" s="13"/>
      <c r="F180" s="14">
        <f>TRUNC(SUMIF(N179:N179, N178, F179:F179),0)</f>
        <v>0</v>
      </c>
      <c r="G180" s="13"/>
      <c r="H180" s="14">
        <f>TRUNC(SUMIF(N179:N179, N178, H179:H179),0)</f>
        <v>0</v>
      </c>
      <c r="I180" s="13"/>
      <c r="J180" s="14">
        <f>TRUNC(SUMIF(N179:N179, N178, J179:J179),0)</f>
        <v>0</v>
      </c>
      <c r="K180" s="13"/>
      <c r="L180" s="14">
        <f>F180+H180+J180</f>
        <v>0</v>
      </c>
      <c r="M180" s="8" t="s">
        <v>52</v>
      </c>
      <c r="N180" s="2" t="s">
        <v>87</v>
      </c>
      <c r="O180" s="2" t="s">
        <v>87</v>
      </c>
      <c r="P180" s="2" t="s">
        <v>52</v>
      </c>
      <c r="Q180" s="2" t="s">
        <v>52</v>
      </c>
      <c r="R180" s="2" t="s">
        <v>52</v>
      </c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2" t="s">
        <v>52</v>
      </c>
      <c r="AW180" s="2" t="s">
        <v>52</v>
      </c>
      <c r="AX180" s="2" t="s">
        <v>52</v>
      </c>
      <c r="AY180" s="2" t="s">
        <v>52</v>
      </c>
    </row>
    <row r="181" spans="1:51" ht="30" customHeight="1" x14ac:dyDescent="0.3">
      <c r="A181" s="9"/>
      <c r="B181" s="9"/>
      <c r="C181" s="9"/>
      <c r="D181" s="9"/>
      <c r="E181" s="13"/>
      <c r="F181" s="14"/>
      <c r="G181" s="13"/>
      <c r="H181" s="14"/>
      <c r="I181" s="13"/>
      <c r="J181" s="14"/>
      <c r="K181" s="13"/>
      <c r="L181" s="14"/>
      <c r="M181" s="9"/>
    </row>
    <row r="182" spans="1:51" ht="30" customHeight="1" x14ac:dyDescent="0.3">
      <c r="A182" s="34" t="s">
        <v>659</v>
      </c>
      <c r="B182" s="34"/>
      <c r="C182" s="34"/>
      <c r="D182" s="34"/>
      <c r="E182" s="35"/>
      <c r="F182" s="36"/>
      <c r="G182" s="35"/>
      <c r="H182" s="36"/>
      <c r="I182" s="35"/>
      <c r="J182" s="36"/>
      <c r="K182" s="35"/>
      <c r="L182" s="36"/>
      <c r="M182" s="34"/>
      <c r="N182" s="1" t="s">
        <v>254</v>
      </c>
    </row>
    <row r="183" spans="1:51" ht="30" customHeight="1" x14ac:dyDescent="0.3">
      <c r="A183" s="8" t="s">
        <v>660</v>
      </c>
      <c r="B183" s="8" t="s">
        <v>661</v>
      </c>
      <c r="C183" s="8" t="s">
        <v>305</v>
      </c>
      <c r="D183" s="9">
        <v>0.02</v>
      </c>
      <c r="E183" s="13">
        <f>일위대가목록!E71</f>
        <v>0</v>
      </c>
      <c r="F183" s="14">
        <f>TRUNC(E183*D183,1)</f>
        <v>0</v>
      </c>
      <c r="G183" s="13">
        <f>일위대가목록!F71</f>
        <v>0</v>
      </c>
      <c r="H183" s="14">
        <f>TRUNC(G183*D183,1)</f>
        <v>0</v>
      </c>
      <c r="I183" s="13">
        <f>일위대가목록!G71</f>
        <v>0</v>
      </c>
      <c r="J183" s="14">
        <f>TRUNC(I183*D183,1)</f>
        <v>0</v>
      </c>
      <c r="K183" s="13">
        <f>TRUNC(E183+G183+I183,1)</f>
        <v>0</v>
      </c>
      <c r="L183" s="14">
        <f>TRUNC(F183+H183+J183,1)</f>
        <v>0</v>
      </c>
      <c r="M183" s="8" t="s">
        <v>662</v>
      </c>
      <c r="N183" s="2" t="s">
        <v>254</v>
      </c>
      <c r="O183" s="2" t="s">
        <v>663</v>
      </c>
      <c r="P183" s="2" t="s">
        <v>63</v>
      </c>
      <c r="Q183" s="2" t="s">
        <v>64</v>
      </c>
      <c r="R183" s="2" t="s">
        <v>64</v>
      </c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2" t="s">
        <v>52</v>
      </c>
      <c r="AW183" s="2" t="s">
        <v>664</v>
      </c>
      <c r="AX183" s="2" t="s">
        <v>52</v>
      </c>
      <c r="AY183" s="2" t="s">
        <v>52</v>
      </c>
    </row>
    <row r="184" spans="1:51" ht="30" customHeight="1" x14ac:dyDescent="0.3">
      <c r="A184" s="8" t="s">
        <v>375</v>
      </c>
      <c r="B184" s="8" t="s">
        <v>52</v>
      </c>
      <c r="C184" s="8" t="s">
        <v>52</v>
      </c>
      <c r="D184" s="9"/>
      <c r="E184" s="13"/>
      <c r="F184" s="14">
        <f>TRUNC(SUMIF(N183:N183, N182, F183:F183),0)</f>
        <v>0</v>
      </c>
      <c r="G184" s="13"/>
      <c r="H184" s="14">
        <f>TRUNC(SUMIF(N183:N183, N182, H183:H183),0)</f>
        <v>0</v>
      </c>
      <c r="I184" s="13"/>
      <c r="J184" s="14">
        <f>TRUNC(SUMIF(N183:N183, N182, J183:J183),0)</f>
        <v>0</v>
      </c>
      <c r="K184" s="13"/>
      <c r="L184" s="14">
        <f>F184+H184+J184</f>
        <v>0</v>
      </c>
      <c r="M184" s="8" t="s">
        <v>52</v>
      </c>
      <c r="N184" s="2" t="s">
        <v>87</v>
      </c>
      <c r="O184" s="2" t="s">
        <v>87</v>
      </c>
      <c r="P184" s="2" t="s">
        <v>52</v>
      </c>
      <c r="Q184" s="2" t="s">
        <v>52</v>
      </c>
      <c r="R184" s="2" t="s">
        <v>52</v>
      </c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2" t="s">
        <v>52</v>
      </c>
      <c r="AW184" s="2" t="s">
        <v>52</v>
      </c>
      <c r="AX184" s="2" t="s">
        <v>52</v>
      </c>
      <c r="AY184" s="2" t="s">
        <v>52</v>
      </c>
    </row>
    <row r="185" spans="1:51" ht="30" customHeight="1" x14ac:dyDescent="0.3">
      <c r="A185" s="9"/>
      <c r="B185" s="9"/>
      <c r="C185" s="9"/>
      <c r="D185" s="9"/>
      <c r="E185" s="13"/>
      <c r="F185" s="14"/>
      <c r="G185" s="13"/>
      <c r="H185" s="14"/>
      <c r="I185" s="13"/>
      <c r="J185" s="14"/>
      <c r="K185" s="13"/>
      <c r="L185" s="14"/>
      <c r="M185" s="9"/>
    </row>
    <row r="186" spans="1:51" ht="30" customHeight="1" x14ac:dyDescent="0.3">
      <c r="A186" s="34" t="s">
        <v>665</v>
      </c>
      <c r="B186" s="34"/>
      <c r="C186" s="34"/>
      <c r="D186" s="34"/>
      <c r="E186" s="35"/>
      <c r="F186" s="36"/>
      <c r="G186" s="35"/>
      <c r="H186" s="36"/>
      <c r="I186" s="35"/>
      <c r="J186" s="36"/>
      <c r="K186" s="35"/>
      <c r="L186" s="36"/>
      <c r="M186" s="34"/>
      <c r="N186" s="1" t="s">
        <v>259</v>
      </c>
    </row>
    <row r="187" spans="1:51" ht="30" customHeight="1" x14ac:dyDescent="0.3">
      <c r="A187" s="8" t="s">
        <v>370</v>
      </c>
      <c r="B187" s="8" t="s">
        <v>371</v>
      </c>
      <c r="C187" s="8" t="s">
        <v>372</v>
      </c>
      <c r="D187" s="9">
        <v>0.08</v>
      </c>
      <c r="E187" s="13">
        <f>단가대비표!O52</f>
        <v>0</v>
      </c>
      <c r="F187" s="14">
        <f>TRUNC(E187*D187,1)</f>
        <v>0</v>
      </c>
      <c r="G187" s="13">
        <f>단가대비표!P52</f>
        <v>0</v>
      </c>
      <c r="H187" s="14">
        <f>TRUNC(G187*D187,1)</f>
        <v>0</v>
      </c>
      <c r="I187" s="13">
        <f>단가대비표!V52</f>
        <v>0</v>
      </c>
      <c r="J187" s="14">
        <f>TRUNC(I187*D187,1)</f>
        <v>0</v>
      </c>
      <c r="K187" s="13">
        <f>TRUNC(E187+G187+I187,1)</f>
        <v>0</v>
      </c>
      <c r="L187" s="14">
        <f>TRUNC(F187+H187+J187,1)</f>
        <v>0</v>
      </c>
      <c r="M187" s="8" t="s">
        <v>52</v>
      </c>
      <c r="N187" s="2" t="s">
        <v>259</v>
      </c>
      <c r="O187" s="2" t="s">
        <v>373</v>
      </c>
      <c r="P187" s="2" t="s">
        <v>64</v>
      </c>
      <c r="Q187" s="2" t="s">
        <v>64</v>
      </c>
      <c r="R187" s="2" t="s">
        <v>63</v>
      </c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2" t="s">
        <v>52</v>
      </c>
      <c r="AW187" s="2" t="s">
        <v>666</v>
      </c>
      <c r="AX187" s="2" t="s">
        <v>52</v>
      </c>
      <c r="AY187" s="2" t="s">
        <v>52</v>
      </c>
    </row>
    <row r="188" spans="1:51" ht="30" customHeight="1" x14ac:dyDescent="0.3">
      <c r="A188" s="8" t="s">
        <v>375</v>
      </c>
      <c r="B188" s="8" t="s">
        <v>52</v>
      </c>
      <c r="C188" s="8" t="s">
        <v>52</v>
      </c>
      <c r="D188" s="9"/>
      <c r="E188" s="13"/>
      <c r="F188" s="14">
        <f>TRUNC(SUMIF(N187:N187, N186, F187:F187),0)</f>
        <v>0</v>
      </c>
      <c r="G188" s="13"/>
      <c r="H188" s="14">
        <f>TRUNC(SUMIF(N187:N187, N186, H187:H187),0)</f>
        <v>0</v>
      </c>
      <c r="I188" s="13"/>
      <c r="J188" s="14">
        <f>TRUNC(SUMIF(N187:N187, N186, J187:J187),0)</f>
        <v>0</v>
      </c>
      <c r="K188" s="13"/>
      <c r="L188" s="14">
        <f>F188+H188+J188</f>
        <v>0</v>
      </c>
      <c r="M188" s="8" t="s">
        <v>52</v>
      </c>
      <c r="N188" s="2" t="s">
        <v>87</v>
      </c>
      <c r="O188" s="2" t="s">
        <v>87</v>
      </c>
      <c r="P188" s="2" t="s">
        <v>52</v>
      </c>
      <c r="Q188" s="2" t="s">
        <v>52</v>
      </c>
      <c r="R188" s="2" t="s">
        <v>52</v>
      </c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2" t="s">
        <v>52</v>
      </c>
      <c r="AW188" s="2" t="s">
        <v>52</v>
      </c>
      <c r="AX188" s="2" t="s">
        <v>52</v>
      </c>
      <c r="AY188" s="2" t="s">
        <v>52</v>
      </c>
    </row>
    <row r="189" spans="1:51" ht="30" customHeight="1" x14ac:dyDescent="0.3">
      <c r="A189" s="9"/>
      <c r="B189" s="9"/>
      <c r="C189" s="9"/>
      <c r="D189" s="9"/>
      <c r="E189" s="13"/>
      <c r="F189" s="14"/>
      <c r="G189" s="13"/>
      <c r="H189" s="14"/>
      <c r="I189" s="13"/>
      <c r="J189" s="14"/>
      <c r="K189" s="13"/>
      <c r="L189" s="14"/>
      <c r="M189" s="9"/>
    </row>
    <row r="190" spans="1:51" ht="30" customHeight="1" x14ac:dyDescent="0.3">
      <c r="A190" s="34" t="s">
        <v>667</v>
      </c>
      <c r="B190" s="34"/>
      <c r="C190" s="34"/>
      <c r="D190" s="34"/>
      <c r="E190" s="35"/>
      <c r="F190" s="36"/>
      <c r="G190" s="35"/>
      <c r="H190" s="36"/>
      <c r="I190" s="35"/>
      <c r="J190" s="36"/>
      <c r="K190" s="35"/>
      <c r="L190" s="36"/>
      <c r="M190" s="34"/>
      <c r="N190" s="1" t="s">
        <v>263</v>
      </c>
    </row>
    <row r="191" spans="1:51" ht="30" customHeight="1" x14ac:dyDescent="0.3">
      <c r="A191" s="8" t="s">
        <v>660</v>
      </c>
      <c r="B191" s="8" t="s">
        <v>668</v>
      </c>
      <c r="C191" s="8" t="s">
        <v>305</v>
      </c>
      <c r="D191" s="9">
        <v>1.7999999999999999E-2</v>
      </c>
      <c r="E191" s="13">
        <f>일위대가목록!E74</f>
        <v>0</v>
      </c>
      <c r="F191" s="14">
        <f>TRUNC(E191*D191,1)</f>
        <v>0</v>
      </c>
      <c r="G191" s="13">
        <f>일위대가목록!F74</f>
        <v>0</v>
      </c>
      <c r="H191" s="14">
        <f>TRUNC(G191*D191,1)</f>
        <v>0</v>
      </c>
      <c r="I191" s="13">
        <f>일위대가목록!G74</f>
        <v>0</v>
      </c>
      <c r="J191" s="14">
        <f>TRUNC(I191*D191,1)</f>
        <v>0</v>
      </c>
      <c r="K191" s="13">
        <f>TRUNC(E191+G191+I191,1)</f>
        <v>0</v>
      </c>
      <c r="L191" s="14">
        <f>TRUNC(F191+H191+J191,1)</f>
        <v>0</v>
      </c>
      <c r="M191" s="8" t="s">
        <v>669</v>
      </c>
      <c r="N191" s="2" t="s">
        <v>263</v>
      </c>
      <c r="O191" s="2" t="s">
        <v>670</v>
      </c>
      <c r="P191" s="2" t="s">
        <v>63</v>
      </c>
      <c r="Q191" s="2" t="s">
        <v>64</v>
      </c>
      <c r="R191" s="2" t="s">
        <v>64</v>
      </c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2" t="s">
        <v>52</v>
      </c>
      <c r="AW191" s="2" t="s">
        <v>671</v>
      </c>
      <c r="AX191" s="2" t="s">
        <v>52</v>
      </c>
      <c r="AY191" s="2" t="s">
        <v>52</v>
      </c>
    </row>
    <row r="192" spans="1:51" ht="30" customHeight="1" x14ac:dyDescent="0.3">
      <c r="A192" s="8" t="s">
        <v>375</v>
      </c>
      <c r="B192" s="8" t="s">
        <v>52</v>
      </c>
      <c r="C192" s="8" t="s">
        <v>52</v>
      </c>
      <c r="D192" s="9"/>
      <c r="E192" s="13"/>
      <c r="F192" s="14">
        <f>TRUNC(SUMIF(N191:N191, N190, F191:F191),0)</f>
        <v>0</v>
      </c>
      <c r="G192" s="13"/>
      <c r="H192" s="14">
        <f>TRUNC(SUMIF(N191:N191, N190, H191:H191),0)</f>
        <v>0</v>
      </c>
      <c r="I192" s="13"/>
      <c r="J192" s="14">
        <f>TRUNC(SUMIF(N191:N191, N190, J191:J191),0)</f>
        <v>0</v>
      </c>
      <c r="K192" s="13"/>
      <c r="L192" s="14">
        <f>F192+H192+J192</f>
        <v>0</v>
      </c>
      <c r="M192" s="8" t="s">
        <v>52</v>
      </c>
      <c r="N192" s="2" t="s">
        <v>87</v>
      </c>
      <c r="O192" s="2" t="s">
        <v>87</v>
      </c>
      <c r="P192" s="2" t="s">
        <v>52</v>
      </c>
      <c r="Q192" s="2" t="s">
        <v>52</v>
      </c>
      <c r="R192" s="2" t="s">
        <v>52</v>
      </c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2" t="s">
        <v>52</v>
      </c>
      <c r="AW192" s="2" t="s">
        <v>52</v>
      </c>
      <c r="AX192" s="2" t="s">
        <v>52</v>
      </c>
      <c r="AY192" s="2" t="s">
        <v>52</v>
      </c>
    </row>
    <row r="193" spans="1:51" ht="30" customHeight="1" x14ac:dyDescent="0.3">
      <c r="A193" s="9"/>
      <c r="B193" s="9"/>
      <c r="C193" s="9"/>
      <c r="D193" s="9"/>
      <c r="E193" s="13"/>
      <c r="F193" s="14"/>
      <c r="G193" s="13"/>
      <c r="H193" s="14"/>
      <c r="I193" s="13"/>
      <c r="J193" s="14"/>
      <c r="K193" s="13"/>
      <c r="L193" s="14"/>
      <c r="M193" s="9"/>
    </row>
    <row r="194" spans="1:51" ht="30" customHeight="1" x14ac:dyDescent="0.3">
      <c r="A194" s="34" t="s">
        <v>672</v>
      </c>
      <c r="B194" s="34"/>
      <c r="C194" s="34"/>
      <c r="D194" s="34"/>
      <c r="E194" s="35"/>
      <c r="F194" s="36"/>
      <c r="G194" s="35"/>
      <c r="H194" s="36"/>
      <c r="I194" s="35"/>
      <c r="J194" s="36"/>
      <c r="K194" s="35"/>
      <c r="L194" s="36"/>
      <c r="M194" s="34"/>
      <c r="N194" s="1" t="s">
        <v>268</v>
      </c>
    </row>
    <row r="195" spans="1:51" ht="30" customHeight="1" x14ac:dyDescent="0.3">
      <c r="A195" s="8" t="s">
        <v>370</v>
      </c>
      <c r="B195" s="8" t="s">
        <v>371</v>
      </c>
      <c r="C195" s="8" t="s">
        <v>372</v>
      </c>
      <c r="D195" s="9">
        <v>1.4999999999999999E-2</v>
      </c>
      <c r="E195" s="13">
        <f>단가대비표!O52</f>
        <v>0</v>
      </c>
      <c r="F195" s="14">
        <f>TRUNC(E195*D195,1)</f>
        <v>0</v>
      </c>
      <c r="G195" s="13">
        <f>단가대비표!P52</f>
        <v>0</v>
      </c>
      <c r="H195" s="14">
        <f>TRUNC(G195*D195,1)</f>
        <v>0</v>
      </c>
      <c r="I195" s="13">
        <f>단가대비표!V52</f>
        <v>0</v>
      </c>
      <c r="J195" s="14">
        <f>TRUNC(I195*D195,1)</f>
        <v>0</v>
      </c>
      <c r="K195" s="13">
        <f>TRUNC(E195+G195+I195,1)</f>
        <v>0</v>
      </c>
      <c r="L195" s="14">
        <f>TRUNC(F195+H195+J195,1)</f>
        <v>0</v>
      </c>
      <c r="M195" s="8" t="s">
        <v>52</v>
      </c>
      <c r="N195" s="2" t="s">
        <v>268</v>
      </c>
      <c r="O195" s="2" t="s">
        <v>373</v>
      </c>
      <c r="P195" s="2" t="s">
        <v>64</v>
      </c>
      <c r="Q195" s="2" t="s">
        <v>64</v>
      </c>
      <c r="R195" s="2" t="s">
        <v>63</v>
      </c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2" t="s">
        <v>52</v>
      </c>
      <c r="AW195" s="2" t="s">
        <v>673</v>
      </c>
      <c r="AX195" s="2" t="s">
        <v>52</v>
      </c>
      <c r="AY195" s="2" t="s">
        <v>52</v>
      </c>
    </row>
    <row r="196" spans="1:51" ht="30" customHeight="1" x14ac:dyDescent="0.3">
      <c r="A196" s="8" t="s">
        <v>375</v>
      </c>
      <c r="B196" s="8" t="s">
        <v>52</v>
      </c>
      <c r="C196" s="8" t="s">
        <v>52</v>
      </c>
      <c r="D196" s="9"/>
      <c r="E196" s="13"/>
      <c r="F196" s="14">
        <f>TRUNC(SUMIF(N195:N195, N194, F195:F195),0)</f>
        <v>0</v>
      </c>
      <c r="G196" s="13"/>
      <c r="H196" s="14">
        <f>TRUNC(SUMIF(N195:N195, N194, H195:H195),0)</f>
        <v>0</v>
      </c>
      <c r="I196" s="13"/>
      <c r="J196" s="14">
        <f>TRUNC(SUMIF(N195:N195, N194, J195:J195),0)</f>
        <v>0</v>
      </c>
      <c r="K196" s="13"/>
      <c r="L196" s="14">
        <f>F196+H196+J196</f>
        <v>0</v>
      </c>
      <c r="M196" s="8" t="s">
        <v>52</v>
      </c>
      <c r="N196" s="2" t="s">
        <v>87</v>
      </c>
      <c r="O196" s="2" t="s">
        <v>87</v>
      </c>
      <c r="P196" s="2" t="s">
        <v>52</v>
      </c>
      <c r="Q196" s="2" t="s">
        <v>52</v>
      </c>
      <c r="R196" s="2" t="s">
        <v>52</v>
      </c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2" t="s">
        <v>52</v>
      </c>
      <c r="AW196" s="2" t="s">
        <v>52</v>
      </c>
      <c r="AX196" s="2" t="s">
        <v>52</v>
      </c>
      <c r="AY196" s="2" t="s">
        <v>52</v>
      </c>
    </row>
    <row r="197" spans="1:51" ht="30" customHeight="1" x14ac:dyDescent="0.3">
      <c r="A197" s="9"/>
      <c r="B197" s="9"/>
      <c r="C197" s="9"/>
      <c r="D197" s="9"/>
      <c r="E197" s="13"/>
      <c r="F197" s="14"/>
      <c r="G197" s="13"/>
      <c r="H197" s="14"/>
      <c r="I197" s="13"/>
      <c r="J197" s="14"/>
      <c r="K197" s="13"/>
      <c r="L197" s="14"/>
      <c r="M197" s="9"/>
    </row>
    <row r="198" spans="1:51" ht="30" customHeight="1" x14ac:dyDescent="0.3">
      <c r="A198" s="34" t="s">
        <v>674</v>
      </c>
      <c r="B198" s="34"/>
      <c r="C198" s="34"/>
      <c r="D198" s="34"/>
      <c r="E198" s="35"/>
      <c r="F198" s="36"/>
      <c r="G198" s="35"/>
      <c r="H198" s="36"/>
      <c r="I198" s="35"/>
      <c r="J198" s="36"/>
      <c r="K198" s="35"/>
      <c r="L198" s="36"/>
      <c r="M198" s="34"/>
      <c r="N198" s="1" t="s">
        <v>271</v>
      </c>
    </row>
    <row r="199" spans="1:51" ht="30" customHeight="1" x14ac:dyDescent="0.3">
      <c r="A199" s="8" t="s">
        <v>370</v>
      </c>
      <c r="B199" s="8" t="s">
        <v>371</v>
      </c>
      <c r="C199" s="8" t="s">
        <v>372</v>
      </c>
      <c r="D199" s="9">
        <v>0.15</v>
      </c>
      <c r="E199" s="13">
        <f>단가대비표!O52</f>
        <v>0</v>
      </c>
      <c r="F199" s="14">
        <f>TRUNC(E199*D199,1)</f>
        <v>0</v>
      </c>
      <c r="G199" s="13">
        <f>단가대비표!P52</f>
        <v>0</v>
      </c>
      <c r="H199" s="14">
        <f>TRUNC(G199*D199,1)</f>
        <v>0</v>
      </c>
      <c r="I199" s="13">
        <f>단가대비표!V52</f>
        <v>0</v>
      </c>
      <c r="J199" s="14">
        <f>TRUNC(I199*D199,1)</f>
        <v>0</v>
      </c>
      <c r="K199" s="13">
        <f>TRUNC(E199+G199+I199,1)</f>
        <v>0</v>
      </c>
      <c r="L199" s="14">
        <f>TRUNC(F199+H199+J199,1)</f>
        <v>0</v>
      </c>
      <c r="M199" s="8" t="s">
        <v>52</v>
      </c>
      <c r="N199" s="2" t="s">
        <v>271</v>
      </c>
      <c r="O199" s="2" t="s">
        <v>373</v>
      </c>
      <c r="P199" s="2" t="s">
        <v>64</v>
      </c>
      <c r="Q199" s="2" t="s">
        <v>64</v>
      </c>
      <c r="R199" s="2" t="s">
        <v>63</v>
      </c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2" t="s">
        <v>52</v>
      </c>
      <c r="AW199" s="2" t="s">
        <v>675</v>
      </c>
      <c r="AX199" s="2" t="s">
        <v>52</v>
      </c>
      <c r="AY199" s="2" t="s">
        <v>52</v>
      </c>
    </row>
    <row r="200" spans="1:51" ht="30" customHeight="1" x14ac:dyDescent="0.3">
      <c r="A200" s="8" t="s">
        <v>375</v>
      </c>
      <c r="B200" s="8" t="s">
        <v>52</v>
      </c>
      <c r="C200" s="8" t="s">
        <v>52</v>
      </c>
      <c r="D200" s="9"/>
      <c r="E200" s="13"/>
      <c r="F200" s="14">
        <f>TRUNC(SUMIF(N199:N199, N198, F199:F199),0)</f>
        <v>0</v>
      </c>
      <c r="G200" s="13"/>
      <c r="H200" s="14">
        <f>TRUNC(SUMIF(N199:N199, N198, H199:H199),0)</f>
        <v>0</v>
      </c>
      <c r="I200" s="13"/>
      <c r="J200" s="14">
        <f>TRUNC(SUMIF(N199:N199, N198, J199:J199),0)</f>
        <v>0</v>
      </c>
      <c r="K200" s="13"/>
      <c r="L200" s="14">
        <f>F200+H200+J200</f>
        <v>0</v>
      </c>
      <c r="M200" s="8" t="s">
        <v>52</v>
      </c>
      <c r="N200" s="2" t="s">
        <v>87</v>
      </c>
      <c r="O200" s="2" t="s">
        <v>87</v>
      </c>
      <c r="P200" s="2" t="s">
        <v>52</v>
      </c>
      <c r="Q200" s="2" t="s">
        <v>52</v>
      </c>
      <c r="R200" s="2" t="s">
        <v>52</v>
      </c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2" t="s">
        <v>52</v>
      </c>
      <c r="AW200" s="2" t="s">
        <v>52</v>
      </c>
      <c r="AX200" s="2" t="s">
        <v>52</v>
      </c>
      <c r="AY200" s="2" t="s">
        <v>52</v>
      </c>
    </row>
    <row r="201" spans="1:51" ht="30" customHeight="1" x14ac:dyDescent="0.3">
      <c r="A201" s="9"/>
      <c r="B201" s="9"/>
      <c r="C201" s="9"/>
      <c r="D201" s="9"/>
      <c r="E201" s="13"/>
      <c r="F201" s="14"/>
      <c r="G201" s="13"/>
      <c r="H201" s="14"/>
      <c r="I201" s="13"/>
      <c r="J201" s="14"/>
      <c r="K201" s="13"/>
      <c r="L201" s="14"/>
      <c r="M201" s="9"/>
    </row>
    <row r="202" spans="1:51" ht="30" customHeight="1" x14ac:dyDescent="0.3">
      <c r="A202" s="34" t="s">
        <v>676</v>
      </c>
      <c r="B202" s="34"/>
      <c r="C202" s="34"/>
      <c r="D202" s="34"/>
      <c r="E202" s="35"/>
      <c r="F202" s="36"/>
      <c r="G202" s="35"/>
      <c r="H202" s="36"/>
      <c r="I202" s="35"/>
      <c r="J202" s="36"/>
      <c r="K202" s="35"/>
      <c r="L202" s="36"/>
      <c r="M202" s="34"/>
      <c r="N202" s="1" t="s">
        <v>275</v>
      </c>
    </row>
    <row r="203" spans="1:51" ht="30" customHeight="1" x14ac:dyDescent="0.3">
      <c r="A203" s="8" t="s">
        <v>370</v>
      </c>
      <c r="B203" s="8" t="s">
        <v>371</v>
      </c>
      <c r="C203" s="8" t="s">
        <v>372</v>
      </c>
      <c r="D203" s="9">
        <v>0.25</v>
      </c>
      <c r="E203" s="13">
        <f>단가대비표!O52</f>
        <v>0</v>
      </c>
      <c r="F203" s="14">
        <f>TRUNC(E203*D203,1)</f>
        <v>0</v>
      </c>
      <c r="G203" s="13">
        <f>단가대비표!P52</f>
        <v>0</v>
      </c>
      <c r="H203" s="14">
        <f>TRUNC(G203*D203,1)</f>
        <v>0</v>
      </c>
      <c r="I203" s="13">
        <f>단가대비표!V52</f>
        <v>0</v>
      </c>
      <c r="J203" s="14">
        <f>TRUNC(I203*D203,1)</f>
        <v>0</v>
      </c>
      <c r="K203" s="13">
        <f>TRUNC(E203+G203+I203,1)</f>
        <v>0</v>
      </c>
      <c r="L203" s="14">
        <f>TRUNC(F203+H203+J203,1)</f>
        <v>0</v>
      </c>
      <c r="M203" s="8" t="s">
        <v>52</v>
      </c>
      <c r="N203" s="2" t="s">
        <v>275</v>
      </c>
      <c r="O203" s="2" t="s">
        <v>373</v>
      </c>
      <c r="P203" s="2" t="s">
        <v>64</v>
      </c>
      <c r="Q203" s="2" t="s">
        <v>64</v>
      </c>
      <c r="R203" s="2" t="s">
        <v>63</v>
      </c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2" t="s">
        <v>52</v>
      </c>
      <c r="AW203" s="2" t="s">
        <v>677</v>
      </c>
      <c r="AX203" s="2" t="s">
        <v>52</v>
      </c>
      <c r="AY203" s="2" t="s">
        <v>52</v>
      </c>
    </row>
    <row r="204" spans="1:51" ht="30" customHeight="1" x14ac:dyDescent="0.3">
      <c r="A204" s="8" t="s">
        <v>375</v>
      </c>
      <c r="B204" s="8" t="s">
        <v>52</v>
      </c>
      <c r="C204" s="8" t="s">
        <v>52</v>
      </c>
      <c r="D204" s="9"/>
      <c r="E204" s="13"/>
      <c r="F204" s="14">
        <f>TRUNC(SUMIF(N203:N203, N202, F203:F203),0)</f>
        <v>0</v>
      </c>
      <c r="G204" s="13"/>
      <c r="H204" s="14">
        <f>TRUNC(SUMIF(N203:N203, N202, H203:H203),0)</f>
        <v>0</v>
      </c>
      <c r="I204" s="13"/>
      <c r="J204" s="14">
        <f>TRUNC(SUMIF(N203:N203, N202, J203:J203),0)</f>
        <v>0</v>
      </c>
      <c r="K204" s="13"/>
      <c r="L204" s="14">
        <f>F204+H204+J204</f>
        <v>0</v>
      </c>
      <c r="M204" s="8" t="s">
        <v>52</v>
      </c>
      <c r="N204" s="2" t="s">
        <v>87</v>
      </c>
      <c r="O204" s="2" t="s">
        <v>87</v>
      </c>
      <c r="P204" s="2" t="s">
        <v>52</v>
      </c>
      <c r="Q204" s="2" t="s">
        <v>52</v>
      </c>
      <c r="R204" s="2" t="s">
        <v>52</v>
      </c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2" t="s">
        <v>52</v>
      </c>
      <c r="AW204" s="2" t="s">
        <v>52</v>
      </c>
      <c r="AX204" s="2" t="s">
        <v>52</v>
      </c>
      <c r="AY204" s="2" t="s">
        <v>52</v>
      </c>
    </row>
    <row r="205" spans="1:51" ht="30" customHeight="1" x14ac:dyDescent="0.3">
      <c r="A205" s="9"/>
      <c r="B205" s="9"/>
      <c r="C205" s="9"/>
      <c r="D205" s="9"/>
      <c r="E205" s="13"/>
      <c r="F205" s="14"/>
      <c r="G205" s="13"/>
      <c r="H205" s="14"/>
      <c r="I205" s="13"/>
      <c r="J205" s="14"/>
      <c r="K205" s="13"/>
      <c r="L205" s="14"/>
      <c r="M205" s="9"/>
    </row>
    <row r="206" spans="1:51" ht="30" customHeight="1" x14ac:dyDescent="0.3">
      <c r="A206" s="34" t="s">
        <v>678</v>
      </c>
      <c r="B206" s="34"/>
      <c r="C206" s="34"/>
      <c r="D206" s="34"/>
      <c r="E206" s="35"/>
      <c r="F206" s="36"/>
      <c r="G206" s="35"/>
      <c r="H206" s="36"/>
      <c r="I206" s="35"/>
      <c r="J206" s="36"/>
      <c r="K206" s="35"/>
      <c r="L206" s="36"/>
      <c r="M206" s="34"/>
      <c r="N206" s="1" t="s">
        <v>279</v>
      </c>
    </row>
    <row r="207" spans="1:51" ht="30" customHeight="1" x14ac:dyDescent="0.3">
      <c r="A207" s="8" t="s">
        <v>679</v>
      </c>
      <c r="B207" s="8" t="s">
        <v>680</v>
      </c>
      <c r="C207" s="8" t="s">
        <v>144</v>
      </c>
      <c r="D207" s="9">
        <v>1</v>
      </c>
      <c r="E207" s="13">
        <f>일위대가목록!E75</f>
        <v>0</v>
      </c>
      <c r="F207" s="14">
        <f>TRUNC(E207*D207,1)</f>
        <v>0</v>
      </c>
      <c r="G207" s="13">
        <f>일위대가목록!F75</f>
        <v>0</v>
      </c>
      <c r="H207" s="14">
        <f>TRUNC(G207*D207,1)</f>
        <v>0</v>
      </c>
      <c r="I207" s="13">
        <f>일위대가목록!G75</f>
        <v>0</v>
      </c>
      <c r="J207" s="14">
        <f>TRUNC(I207*D207,1)</f>
        <v>0</v>
      </c>
      <c r="K207" s="13">
        <f>TRUNC(E207+G207+I207,1)</f>
        <v>0</v>
      </c>
      <c r="L207" s="14">
        <f>TRUNC(F207+H207+J207,1)</f>
        <v>0</v>
      </c>
      <c r="M207" s="8" t="s">
        <v>638</v>
      </c>
      <c r="N207" s="2" t="s">
        <v>52</v>
      </c>
      <c r="O207" s="2" t="s">
        <v>681</v>
      </c>
      <c r="P207" s="2" t="s">
        <v>63</v>
      </c>
      <c r="Q207" s="2" t="s">
        <v>64</v>
      </c>
      <c r="R207" s="2" t="s">
        <v>64</v>
      </c>
      <c r="S207" s="3"/>
      <c r="T207" s="3"/>
      <c r="U207" s="3"/>
      <c r="V207" s="3">
        <v>1</v>
      </c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2" t="s">
        <v>52</v>
      </c>
      <c r="AW207" s="2" t="s">
        <v>682</v>
      </c>
      <c r="AX207" s="2" t="s">
        <v>52</v>
      </c>
      <c r="AY207" s="2" t="s">
        <v>641</v>
      </c>
    </row>
    <row r="208" spans="1:51" ht="30" customHeight="1" x14ac:dyDescent="0.3">
      <c r="A208" s="8" t="s">
        <v>683</v>
      </c>
      <c r="B208" s="8" t="s">
        <v>684</v>
      </c>
      <c r="C208" s="8" t="s">
        <v>334</v>
      </c>
      <c r="D208" s="9">
        <v>1</v>
      </c>
      <c r="E208" s="13">
        <v>0</v>
      </c>
      <c r="F208" s="14">
        <f>TRUNC(E208*D208,1)</f>
        <v>0</v>
      </c>
      <c r="G208" s="13">
        <f>TRUNC(SUMIF(V207:V208, RIGHTB(O208, 1), H207:H208)*U208, 2)</f>
        <v>0</v>
      </c>
      <c r="H208" s="14">
        <f>TRUNC(G208*D208,1)</f>
        <v>0</v>
      </c>
      <c r="I208" s="13">
        <v>0</v>
      </c>
      <c r="J208" s="14">
        <f>TRUNC(I208*D208,1)</f>
        <v>0</v>
      </c>
      <c r="K208" s="13">
        <f>TRUNC(E208+G208+I208,1)</f>
        <v>0</v>
      </c>
      <c r="L208" s="14">
        <f>TRUNC(F208+H208+J208,1)</f>
        <v>0</v>
      </c>
      <c r="M208" s="8" t="s">
        <v>52</v>
      </c>
      <c r="N208" s="2" t="s">
        <v>279</v>
      </c>
      <c r="O208" s="2" t="s">
        <v>394</v>
      </c>
      <c r="P208" s="2" t="s">
        <v>64</v>
      </c>
      <c r="Q208" s="2" t="s">
        <v>64</v>
      </c>
      <c r="R208" s="2" t="s">
        <v>64</v>
      </c>
      <c r="S208" s="3">
        <v>1</v>
      </c>
      <c r="T208" s="3">
        <v>1</v>
      </c>
      <c r="U208" s="3">
        <v>0.35</v>
      </c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2" t="s">
        <v>52</v>
      </c>
      <c r="AW208" s="2" t="s">
        <v>685</v>
      </c>
      <c r="AX208" s="2" t="s">
        <v>52</v>
      </c>
      <c r="AY208" s="2" t="s">
        <v>52</v>
      </c>
    </row>
    <row r="209" spans="1:51" ht="30" customHeight="1" x14ac:dyDescent="0.3">
      <c r="A209" s="8" t="s">
        <v>375</v>
      </c>
      <c r="B209" s="8" t="s">
        <v>52</v>
      </c>
      <c r="C209" s="8" t="s">
        <v>52</v>
      </c>
      <c r="D209" s="9"/>
      <c r="E209" s="13"/>
      <c r="F209" s="14">
        <f>TRUNC(SUMIF(N207:N208, N206, F207:F208),0)</f>
        <v>0</v>
      </c>
      <c r="G209" s="13"/>
      <c r="H209" s="14">
        <f>TRUNC(SUMIF(N207:N208, N206, H207:H208),0)</f>
        <v>0</v>
      </c>
      <c r="I209" s="13"/>
      <c r="J209" s="14">
        <f>TRUNC(SUMIF(N207:N208, N206, J207:J208),0)</f>
        <v>0</v>
      </c>
      <c r="K209" s="13"/>
      <c r="L209" s="14">
        <f>F209+H209+J209</f>
        <v>0</v>
      </c>
      <c r="M209" s="8" t="s">
        <v>52</v>
      </c>
      <c r="N209" s="2" t="s">
        <v>87</v>
      </c>
      <c r="O209" s="2" t="s">
        <v>87</v>
      </c>
      <c r="P209" s="2" t="s">
        <v>52</v>
      </c>
      <c r="Q209" s="2" t="s">
        <v>52</v>
      </c>
      <c r="R209" s="2" t="s">
        <v>52</v>
      </c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2" t="s">
        <v>52</v>
      </c>
      <c r="AW209" s="2" t="s">
        <v>52</v>
      </c>
      <c r="AX209" s="2" t="s">
        <v>52</v>
      </c>
      <c r="AY209" s="2" t="s">
        <v>52</v>
      </c>
    </row>
    <row r="210" spans="1:51" ht="30" customHeight="1" x14ac:dyDescent="0.3">
      <c r="A210" s="9"/>
      <c r="B210" s="9"/>
      <c r="C210" s="9"/>
      <c r="D210" s="9"/>
      <c r="E210" s="13"/>
      <c r="F210" s="14"/>
      <c r="G210" s="13"/>
      <c r="H210" s="14"/>
      <c r="I210" s="13"/>
      <c r="J210" s="14"/>
      <c r="K210" s="13"/>
      <c r="L210" s="14"/>
      <c r="M210" s="9"/>
    </row>
    <row r="211" spans="1:51" ht="30" customHeight="1" x14ac:dyDescent="0.3">
      <c r="A211" s="34" t="s">
        <v>686</v>
      </c>
      <c r="B211" s="34"/>
      <c r="C211" s="34"/>
      <c r="D211" s="34"/>
      <c r="E211" s="35"/>
      <c r="F211" s="36"/>
      <c r="G211" s="35"/>
      <c r="H211" s="36"/>
      <c r="I211" s="35"/>
      <c r="J211" s="36"/>
      <c r="K211" s="35"/>
      <c r="L211" s="36"/>
      <c r="M211" s="34"/>
      <c r="N211" s="1" t="s">
        <v>283</v>
      </c>
    </row>
    <row r="212" spans="1:51" ht="30" customHeight="1" x14ac:dyDescent="0.3">
      <c r="A212" s="8" t="s">
        <v>660</v>
      </c>
      <c r="B212" s="8" t="s">
        <v>661</v>
      </c>
      <c r="C212" s="8" t="s">
        <v>305</v>
      </c>
      <c r="D212" s="9">
        <v>2.5000000000000001E-2</v>
      </c>
      <c r="E212" s="13">
        <f>일위대가목록!E71</f>
        <v>0</v>
      </c>
      <c r="F212" s="14">
        <f>TRUNC(E212*D212,1)</f>
        <v>0</v>
      </c>
      <c r="G212" s="13">
        <f>일위대가목록!F71</f>
        <v>0</v>
      </c>
      <c r="H212" s="14">
        <f>TRUNC(G212*D212,1)</f>
        <v>0</v>
      </c>
      <c r="I212" s="13">
        <f>일위대가목록!G71</f>
        <v>0</v>
      </c>
      <c r="J212" s="14">
        <f>TRUNC(I212*D212,1)</f>
        <v>0</v>
      </c>
      <c r="K212" s="13">
        <f t="shared" ref="K212:L216" si="24">TRUNC(E212+G212+I212,1)</f>
        <v>0</v>
      </c>
      <c r="L212" s="14">
        <f t="shared" si="24"/>
        <v>0</v>
      </c>
      <c r="M212" s="8" t="s">
        <v>662</v>
      </c>
      <c r="N212" s="2" t="s">
        <v>283</v>
      </c>
      <c r="O212" s="2" t="s">
        <v>663</v>
      </c>
      <c r="P212" s="2" t="s">
        <v>63</v>
      </c>
      <c r="Q212" s="2" t="s">
        <v>64</v>
      </c>
      <c r="R212" s="2" t="s">
        <v>64</v>
      </c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2" t="s">
        <v>52</v>
      </c>
      <c r="AW212" s="2" t="s">
        <v>687</v>
      </c>
      <c r="AX212" s="2" t="s">
        <v>52</v>
      </c>
      <c r="AY212" s="2" t="s">
        <v>52</v>
      </c>
    </row>
    <row r="213" spans="1:51" ht="30" customHeight="1" x14ac:dyDescent="0.3">
      <c r="A213" s="8" t="s">
        <v>688</v>
      </c>
      <c r="B213" s="8" t="s">
        <v>689</v>
      </c>
      <c r="C213" s="8" t="s">
        <v>60</v>
      </c>
      <c r="D213" s="9">
        <v>2.0099999999999998</v>
      </c>
      <c r="E213" s="13">
        <f>일위대가목록!E76</f>
        <v>0</v>
      </c>
      <c r="F213" s="14">
        <f>TRUNC(E213*D213,1)</f>
        <v>0</v>
      </c>
      <c r="G213" s="13">
        <f>일위대가목록!F76</f>
        <v>0</v>
      </c>
      <c r="H213" s="14">
        <f>TRUNC(G213*D213,1)</f>
        <v>0</v>
      </c>
      <c r="I213" s="13">
        <f>일위대가목록!G76</f>
        <v>0</v>
      </c>
      <c r="J213" s="14">
        <f>TRUNC(I213*D213,1)</f>
        <v>0</v>
      </c>
      <c r="K213" s="13">
        <f t="shared" si="24"/>
        <v>0</v>
      </c>
      <c r="L213" s="14">
        <f t="shared" si="24"/>
        <v>0</v>
      </c>
      <c r="M213" s="8" t="s">
        <v>638</v>
      </c>
      <c r="N213" s="2" t="s">
        <v>52</v>
      </c>
      <c r="O213" s="2" t="s">
        <v>690</v>
      </c>
      <c r="P213" s="2" t="s">
        <v>63</v>
      </c>
      <c r="Q213" s="2" t="s">
        <v>64</v>
      </c>
      <c r="R213" s="2" t="s">
        <v>64</v>
      </c>
      <c r="S213" s="3"/>
      <c r="T213" s="3"/>
      <c r="U213" s="3"/>
      <c r="V213" s="3">
        <v>1</v>
      </c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2" t="s">
        <v>52</v>
      </c>
      <c r="AW213" s="2" t="s">
        <v>691</v>
      </c>
      <c r="AX213" s="2" t="s">
        <v>52</v>
      </c>
      <c r="AY213" s="2" t="s">
        <v>641</v>
      </c>
    </row>
    <row r="214" spans="1:51" ht="30" customHeight="1" x14ac:dyDescent="0.3">
      <c r="A214" s="8" t="s">
        <v>692</v>
      </c>
      <c r="B214" s="8" t="s">
        <v>693</v>
      </c>
      <c r="C214" s="8" t="s">
        <v>334</v>
      </c>
      <c r="D214" s="9">
        <v>1</v>
      </c>
      <c r="E214" s="13">
        <v>0</v>
      </c>
      <c r="F214" s="14">
        <f>TRUNC(E214*D214,1)</f>
        <v>0</v>
      </c>
      <c r="G214" s="13">
        <f>TRUNC(SUMIF(V212:V216, RIGHTB(O214, 1), H212:H216)*U214, 2)</f>
        <v>0</v>
      </c>
      <c r="H214" s="14">
        <f>TRUNC(G214*D214,1)</f>
        <v>0</v>
      </c>
      <c r="I214" s="13">
        <v>0</v>
      </c>
      <c r="J214" s="14">
        <f>TRUNC(I214*D214,1)</f>
        <v>0</v>
      </c>
      <c r="K214" s="13">
        <f t="shared" si="24"/>
        <v>0</v>
      </c>
      <c r="L214" s="14">
        <f t="shared" si="24"/>
        <v>0</v>
      </c>
      <c r="M214" s="8" t="s">
        <v>52</v>
      </c>
      <c r="N214" s="2" t="s">
        <v>283</v>
      </c>
      <c r="O214" s="2" t="s">
        <v>394</v>
      </c>
      <c r="P214" s="2" t="s">
        <v>64</v>
      </c>
      <c r="Q214" s="2" t="s">
        <v>64</v>
      </c>
      <c r="R214" s="2" t="s">
        <v>64</v>
      </c>
      <c r="S214" s="3">
        <v>1</v>
      </c>
      <c r="T214" s="3">
        <v>1</v>
      </c>
      <c r="U214" s="3">
        <v>0.3</v>
      </c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2" t="s">
        <v>52</v>
      </c>
      <c r="AW214" s="2" t="s">
        <v>694</v>
      </c>
      <c r="AX214" s="2" t="s">
        <v>52</v>
      </c>
      <c r="AY214" s="2" t="s">
        <v>52</v>
      </c>
    </row>
    <row r="215" spans="1:51" ht="30" customHeight="1" x14ac:dyDescent="0.3">
      <c r="A215" s="8" t="s">
        <v>522</v>
      </c>
      <c r="B215" s="8" t="s">
        <v>523</v>
      </c>
      <c r="C215" s="8" t="s">
        <v>144</v>
      </c>
      <c r="D215" s="9">
        <v>1</v>
      </c>
      <c r="E215" s="13">
        <f>일위대가목록!E62</f>
        <v>0</v>
      </c>
      <c r="F215" s="14">
        <f>TRUNC(E215*D215,1)</f>
        <v>0</v>
      </c>
      <c r="G215" s="13">
        <f>일위대가목록!F62</f>
        <v>0</v>
      </c>
      <c r="H215" s="14">
        <f>TRUNC(G215*D215,1)</f>
        <v>0</v>
      </c>
      <c r="I215" s="13">
        <f>일위대가목록!G62</f>
        <v>0</v>
      </c>
      <c r="J215" s="14">
        <f>TRUNC(I215*D215,1)</f>
        <v>0</v>
      </c>
      <c r="K215" s="13">
        <f t="shared" si="24"/>
        <v>0</v>
      </c>
      <c r="L215" s="14">
        <f t="shared" si="24"/>
        <v>0</v>
      </c>
      <c r="M215" s="8" t="s">
        <v>638</v>
      </c>
      <c r="N215" s="2" t="s">
        <v>52</v>
      </c>
      <c r="O215" s="2" t="s">
        <v>525</v>
      </c>
      <c r="P215" s="2" t="s">
        <v>63</v>
      </c>
      <c r="Q215" s="2" t="s">
        <v>64</v>
      </c>
      <c r="R215" s="2" t="s">
        <v>64</v>
      </c>
      <c r="S215" s="3"/>
      <c r="T215" s="3"/>
      <c r="U215" s="3"/>
      <c r="V215" s="3"/>
      <c r="W215" s="3">
        <v>2</v>
      </c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2" t="s">
        <v>52</v>
      </c>
      <c r="AW215" s="2" t="s">
        <v>695</v>
      </c>
      <c r="AX215" s="2" t="s">
        <v>52</v>
      </c>
      <c r="AY215" s="2" t="s">
        <v>641</v>
      </c>
    </row>
    <row r="216" spans="1:51" ht="30" customHeight="1" x14ac:dyDescent="0.3">
      <c r="A216" s="8" t="s">
        <v>696</v>
      </c>
      <c r="B216" s="8" t="s">
        <v>693</v>
      </c>
      <c r="C216" s="8" t="s">
        <v>334</v>
      </c>
      <c r="D216" s="9">
        <v>1</v>
      </c>
      <c r="E216" s="13">
        <v>0</v>
      </c>
      <c r="F216" s="14">
        <f>TRUNC(E216*D216,1)</f>
        <v>0</v>
      </c>
      <c r="G216" s="13">
        <f>TRUNC(SUMIF(W212:W216, RIGHTB(O216, 1), H212:H216)*U216, 2)</f>
        <v>0</v>
      </c>
      <c r="H216" s="14">
        <f>TRUNC(G216*D216,1)</f>
        <v>0</v>
      </c>
      <c r="I216" s="13">
        <v>0</v>
      </c>
      <c r="J216" s="14">
        <f>TRUNC(I216*D216,1)</f>
        <v>0</v>
      </c>
      <c r="K216" s="13">
        <f t="shared" si="24"/>
        <v>0</v>
      </c>
      <c r="L216" s="14">
        <f t="shared" si="24"/>
        <v>0</v>
      </c>
      <c r="M216" s="8" t="s">
        <v>52</v>
      </c>
      <c r="N216" s="2" t="s">
        <v>283</v>
      </c>
      <c r="O216" s="2" t="s">
        <v>697</v>
      </c>
      <c r="P216" s="2" t="s">
        <v>64</v>
      </c>
      <c r="Q216" s="2" t="s">
        <v>64</v>
      </c>
      <c r="R216" s="2" t="s">
        <v>64</v>
      </c>
      <c r="S216" s="3">
        <v>1</v>
      </c>
      <c r="T216" s="3">
        <v>1</v>
      </c>
      <c r="U216" s="3">
        <v>0.3</v>
      </c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2" t="s">
        <v>52</v>
      </c>
      <c r="AW216" s="2" t="s">
        <v>698</v>
      </c>
      <c r="AX216" s="2" t="s">
        <v>52</v>
      </c>
      <c r="AY216" s="2" t="s">
        <v>52</v>
      </c>
    </row>
    <row r="217" spans="1:51" ht="30" customHeight="1" x14ac:dyDescent="0.3">
      <c r="A217" s="8" t="s">
        <v>375</v>
      </c>
      <c r="B217" s="8" t="s">
        <v>52</v>
      </c>
      <c r="C217" s="8" t="s">
        <v>52</v>
      </c>
      <c r="D217" s="9"/>
      <c r="E217" s="13"/>
      <c r="F217" s="14">
        <f>TRUNC(SUMIF(N212:N216, N211, F212:F216),0)</f>
        <v>0</v>
      </c>
      <c r="G217" s="13"/>
      <c r="H217" s="14">
        <f>TRUNC(SUMIF(N212:N216, N211, H212:H216),0)</f>
        <v>0</v>
      </c>
      <c r="I217" s="13"/>
      <c r="J217" s="14">
        <f>TRUNC(SUMIF(N212:N216, N211, J212:J216),0)</f>
        <v>0</v>
      </c>
      <c r="K217" s="13"/>
      <c r="L217" s="14">
        <f>F217+H217+J217</f>
        <v>0</v>
      </c>
      <c r="M217" s="8" t="s">
        <v>52</v>
      </c>
      <c r="N217" s="2" t="s">
        <v>87</v>
      </c>
      <c r="O217" s="2" t="s">
        <v>87</v>
      </c>
      <c r="P217" s="2" t="s">
        <v>52</v>
      </c>
      <c r="Q217" s="2" t="s">
        <v>52</v>
      </c>
      <c r="R217" s="2" t="s">
        <v>52</v>
      </c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2" t="s">
        <v>52</v>
      </c>
      <c r="AW217" s="2" t="s">
        <v>52</v>
      </c>
      <c r="AX217" s="2" t="s">
        <v>52</v>
      </c>
      <c r="AY217" s="2" t="s">
        <v>52</v>
      </c>
    </row>
    <row r="218" spans="1:51" ht="30" customHeight="1" x14ac:dyDescent="0.3">
      <c r="A218" s="9"/>
      <c r="B218" s="9"/>
      <c r="C218" s="9"/>
      <c r="D218" s="9"/>
      <c r="E218" s="13"/>
      <c r="F218" s="14"/>
      <c r="G218" s="13"/>
      <c r="H218" s="14"/>
      <c r="I218" s="13"/>
      <c r="J218" s="14"/>
      <c r="K218" s="13"/>
      <c r="L218" s="14"/>
      <c r="M218" s="9"/>
    </row>
    <row r="219" spans="1:51" ht="30" customHeight="1" x14ac:dyDescent="0.3">
      <c r="A219" s="34" t="s">
        <v>699</v>
      </c>
      <c r="B219" s="34"/>
      <c r="C219" s="34"/>
      <c r="D219" s="34"/>
      <c r="E219" s="35"/>
      <c r="F219" s="36"/>
      <c r="G219" s="35"/>
      <c r="H219" s="36"/>
      <c r="I219" s="35"/>
      <c r="J219" s="36"/>
      <c r="K219" s="35"/>
      <c r="L219" s="36"/>
      <c r="M219" s="34"/>
      <c r="N219" s="1" t="s">
        <v>286</v>
      </c>
    </row>
    <row r="220" spans="1:51" ht="30" customHeight="1" x14ac:dyDescent="0.3">
      <c r="A220" s="8" t="s">
        <v>660</v>
      </c>
      <c r="B220" s="8" t="s">
        <v>661</v>
      </c>
      <c r="C220" s="8" t="s">
        <v>305</v>
      </c>
      <c r="D220" s="9">
        <v>2.5000000000000001E-2</v>
      </c>
      <c r="E220" s="13">
        <f>일위대가목록!E71</f>
        <v>0</v>
      </c>
      <c r="F220" s="14">
        <f>TRUNC(E220*D220,1)</f>
        <v>0</v>
      </c>
      <c r="G220" s="13">
        <f>일위대가목록!F71</f>
        <v>0</v>
      </c>
      <c r="H220" s="14">
        <f>TRUNC(G220*D220,1)</f>
        <v>0</v>
      </c>
      <c r="I220" s="13">
        <f>일위대가목록!G71</f>
        <v>0</v>
      </c>
      <c r="J220" s="14">
        <f>TRUNC(I220*D220,1)</f>
        <v>0</v>
      </c>
      <c r="K220" s="13">
        <f t="shared" ref="K220:L224" si="25">TRUNC(E220+G220+I220,1)</f>
        <v>0</v>
      </c>
      <c r="L220" s="14">
        <f t="shared" si="25"/>
        <v>0</v>
      </c>
      <c r="M220" s="8" t="s">
        <v>662</v>
      </c>
      <c r="N220" s="2" t="s">
        <v>286</v>
      </c>
      <c r="O220" s="2" t="s">
        <v>663</v>
      </c>
      <c r="P220" s="2" t="s">
        <v>63</v>
      </c>
      <c r="Q220" s="2" t="s">
        <v>64</v>
      </c>
      <c r="R220" s="2" t="s">
        <v>64</v>
      </c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2" t="s">
        <v>52</v>
      </c>
      <c r="AW220" s="2" t="s">
        <v>700</v>
      </c>
      <c r="AX220" s="2" t="s">
        <v>52</v>
      </c>
      <c r="AY220" s="2" t="s">
        <v>52</v>
      </c>
    </row>
    <row r="221" spans="1:51" ht="30" customHeight="1" x14ac:dyDescent="0.3">
      <c r="A221" s="8" t="s">
        <v>688</v>
      </c>
      <c r="B221" s="8" t="s">
        <v>689</v>
      </c>
      <c r="C221" s="8" t="s">
        <v>60</v>
      </c>
      <c r="D221" s="9">
        <v>2.0099999999999998</v>
      </c>
      <c r="E221" s="13">
        <f>일위대가목록!E76</f>
        <v>0</v>
      </c>
      <c r="F221" s="14">
        <f>TRUNC(E221*D221,1)</f>
        <v>0</v>
      </c>
      <c r="G221" s="13">
        <f>일위대가목록!F76</f>
        <v>0</v>
      </c>
      <c r="H221" s="14">
        <f>TRUNC(G221*D221,1)</f>
        <v>0</v>
      </c>
      <c r="I221" s="13">
        <f>일위대가목록!G76</f>
        <v>0</v>
      </c>
      <c r="J221" s="14">
        <f>TRUNC(I221*D221,1)</f>
        <v>0</v>
      </c>
      <c r="K221" s="13">
        <f t="shared" si="25"/>
        <v>0</v>
      </c>
      <c r="L221" s="14">
        <f t="shared" si="25"/>
        <v>0</v>
      </c>
      <c r="M221" s="8" t="s">
        <v>638</v>
      </c>
      <c r="N221" s="2" t="s">
        <v>52</v>
      </c>
      <c r="O221" s="2" t="s">
        <v>690</v>
      </c>
      <c r="P221" s="2" t="s">
        <v>63</v>
      </c>
      <c r="Q221" s="2" t="s">
        <v>64</v>
      </c>
      <c r="R221" s="2" t="s">
        <v>64</v>
      </c>
      <c r="S221" s="3"/>
      <c r="T221" s="3"/>
      <c r="U221" s="3"/>
      <c r="V221" s="3">
        <v>1</v>
      </c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2" t="s">
        <v>52</v>
      </c>
      <c r="AW221" s="2" t="s">
        <v>701</v>
      </c>
      <c r="AX221" s="2" t="s">
        <v>52</v>
      </c>
      <c r="AY221" s="2" t="s">
        <v>641</v>
      </c>
    </row>
    <row r="222" spans="1:51" ht="30" customHeight="1" x14ac:dyDescent="0.3">
      <c r="A222" s="8" t="s">
        <v>692</v>
      </c>
      <c r="B222" s="8" t="s">
        <v>693</v>
      </c>
      <c r="C222" s="8" t="s">
        <v>334</v>
      </c>
      <c r="D222" s="9">
        <v>1</v>
      </c>
      <c r="E222" s="13">
        <v>0</v>
      </c>
      <c r="F222" s="14">
        <f>TRUNC(E222*D222,1)</f>
        <v>0</v>
      </c>
      <c r="G222" s="13">
        <f>TRUNC(SUMIF(V220:V224, RIGHTB(O222, 1), H220:H224)*U222, 2)</f>
        <v>0</v>
      </c>
      <c r="H222" s="14">
        <f>TRUNC(G222*D222,1)</f>
        <v>0</v>
      </c>
      <c r="I222" s="13">
        <v>0</v>
      </c>
      <c r="J222" s="14">
        <f>TRUNC(I222*D222,1)</f>
        <v>0</v>
      </c>
      <c r="K222" s="13">
        <f t="shared" si="25"/>
        <v>0</v>
      </c>
      <c r="L222" s="14">
        <f t="shared" si="25"/>
        <v>0</v>
      </c>
      <c r="M222" s="8" t="s">
        <v>52</v>
      </c>
      <c r="N222" s="2" t="s">
        <v>286</v>
      </c>
      <c r="O222" s="2" t="s">
        <v>394</v>
      </c>
      <c r="P222" s="2" t="s">
        <v>64</v>
      </c>
      <c r="Q222" s="2" t="s">
        <v>64</v>
      </c>
      <c r="R222" s="2" t="s">
        <v>64</v>
      </c>
      <c r="S222" s="3">
        <v>1</v>
      </c>
      <c r="T222" s="3">
        <v>1</v>
      </c>
      <c r="U222" s="3">
        <v>0.3</v>
      </c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2" t="s">
        <v>52</v>
      </c>
      <c r="AW222" s="2" t="s">
        <v>702</v>
      </c>
      <c r="AX222" s="2" t="s">
        <v>52</v>
      </c>
      <c r="AY222" s="2" t="s">
        <v>52</v>
      </c>
    </row>
    <row r="223" spans="1:51" ht="30" customHeight="1" x14ac:dyDescent="0.3">
      <c r="A223" s="8" t="s">
        <v>522</v>
      </c>
      <c r="B223" s="8" t="s">
        <v>523</v>
      </c>
      <c r="C223" s="8" t="s">
        <v>144</v>
      </c>
      <c r="D223" s="9">
        <v>1</v>
      </c>
      <c r="E223" s="13">
        <f>일위대가목록!E62</f>
        <v>0</v>
      </c>
      <c r="F223" s="14">
        <f>TRUNC(E223*D223,1)</f>
        <v>0</v>
      </c>
      <c r="G223" s="13">
        <f>일위대가목록!F62</f>
        <v>0</v>
      </c>
      <c r="H223" s="14">
        <f>TRUNC(G223*D223,1)</f>
        <v>0</v>
      </c>
      <c r="I223" s="13">
        <f>일위대가목록!G62</f>
        <v>0</v>
      </c>
      <c r="J223" s="14">
        <f>TRUNC(I223*D223,1)</f>
        <v>0</v>
      </c>
      <c r="K223" s="13">
        <f t="shared" si="25"/>
        <v>0</v>
      </c>
      <c r="L223" s="14">
        <f t="shared" si="25"/>
        <v>0</v>
      </c>
      <c r="M223" s="8" t="s">
        <v>638</v>
      </c>
      <c r="N223" s="2" t="s">
        <v>52</v>
      </c>
      <c r="O223" s="2" t="s">
        <v>525</v>
      </c>
      <c r="P223" s="2" t="s">
        <v>63</v>
      </c>
      <c r="Q223" s="2" t="s">
        <v>64</v>
      </c>
      <c r="R223" s="2" t="s">
        <v>64</v>
      </c>
      <c r="S223" s="3"/>
      <c r="T223" s="3"/>
      <c r="U223" s="3"/>
      <c r="V223" s="3"/>
      <c r="W223" s="3">
        <v>2</v>
      </c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2" t="s">
        <v>52</v>
      </c>
      <c r="AW223" s="2" t="s">
        <v>703</v>
      </c>
      <c r="AX223" s="2" t="s">
        <v>52</v>
      </c>
      <c r="AY223" s="2" t="s">
        <v>641</v>
      </c>
    </row>
    <row r="224" spans="1:51" ht="30" customHeight="1" x14ac:dyDescent="0.3">
      <c r="A224" s="8" t="s">
        <v>696</v>
      </c>
      <c r="B224" s="8" t="s">
        <v>693</v>
      </c>
      <c r="C224" s="8" t="s">
        <v>334</v>
      </c>
      <c r="D224" s="9">
        <v>1</v>
      </c>
      <c r="E224" s="13">
        <v>0</v>
      </c>
      <c r="F224" s="14">
        <f>TRUNC(E224*D224,1)</f>
        <v>0</v>
      </c>
      <c r="G224" s="13">
        <f>TRUNC(SUMIF(W220:W224, RIGHTB(O224, 1), H220:H224)*U224, 2)</f>
        <v>0</v>
      </c>
      <c r="H224" s="14">
        <f>TRUNC(G224*D224,1)</f>
        <v>0</v>
      </c>
      <c r="I224" s="13">
        <v>0</v>
      </c>
      <c r="J224" s="14">
        <f>TRUNC(I224*D224,1)</f>
        <v>0</v>
      </c>
      <c r="K224" s="13">
        <f t="shared" si="25"/>
        <v>0</v>
      </c>
      <c r="L224" s="14">
        <f t="shared" si="25"/>
        <v>0</v>
      </c>
      <c r="M224" s="8" t="s">
        <v>52</v>
      </c>
      <c r="N224" s="2" t="s">
        <v>286</v>
      </c>
      <c r="O224" s="2" t="s">
        <v>697</v>
      </c>
      <c r="P224" s="2" t="s">
        <v>64</v>
      </c>
      <c r="Q224" s="2" t="s">
        <v>64</v>
      </c>
      <c r="R224" s="2" t="s">
        <v>64</v>
      </c>
      <c r="S224" s="3">
        <v>1</v>
      </c>
      <c r="T224" s="3">
        <v>1</v>
      </c>
      <c r="U224" s="3">
        <v>0.3</v>
      </c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2" t="s">
        <v>52</v>
      </c>
      <c r="AW224" s="2" t="s">
        <v>704</v>
      </c>
      <c r="AX224" s="2" t="s">
        <v>52</v>
      </c>
      <c r="AY224" s="2" t="s">
        <v>52</v>
      </c>
    </row>
    <row r="225" spans="1:51" ht="30" customHeight="1" x14ac:dyDescent="0.3">
      <c r="A225" s="8" t="s">
        <v>375</v>
      </c>
      <c r="B225" s="8" t="s">
        <v>52</v>
      </c>
      <c r="C225" s="8" t="s">
        <v>52</v>
      </c>
      <c r="D225" s="9"/>
      <c r="E225" s="13"/>
      <c r="F225" s="14">
        <f>TRUNC(SUMIF(N220:N224, N219, F220:F224),0)</f>
        <v>0</v>
      </c>
      <c r="G225" s="13"/>
      <c r="H225" s="14">
        <f>TRUNC(SUMIF(N220:N224, N219, H220:H224),0)</f>
        <v>0</v>
      </c>
      <c r="I225" s="13"/>
      <c r="J225" s="14">
        <f>TRUNC(SUMIF(N220:N224, N219, J220:J224),0)</f>
        <v>0</v>
      </c>
      <c r="K225" s="13"/>
      <c r="L225" s="14">
        <f>F225+H225+J225</f>
        <v>0</v>
      </c>
      <c r="M225" s="8" t="s">
        <v>52</v>
      </c>
      <c r="N225" s="2" t="s">
        <v>87</v>
      </c>
      <c r="O225" s="2" t="s">
        <v>87</v>
      </c>
      <c r="P225" s="2" t="s">
        <v>52</v>
      </c>
      <c r="Q225" s="2" t="s">
        <v>52</v>
      </c>
      <c r="R225" s="2" t="s">
        <v>52</v>
      </c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2" t="s">
        <v>52</v>
      </c>
      <c r="AW225" s="2" t="s">
        <v>52</v>
      </c>
      <c r="AX225" s="2" t="s">
        <v>52</v>
      </c>
      <c r="AY225" s="2" t="s">
        <v>52</v>
      </c>
    </row>
    <row r="226" spans="1:51" ht="30" customHeight="1" x14ac:dyDescent="0.3">
      <c r="A226" s="9"/>
      <c r="B226" s="9"/>
      <c r="C226" s="9"/>
      <c r="D226" s="9"/>
      <c r="E226" s="13"/>
      <c r="F226" s="14"/>
      <c r="G226" s="13"/>
      <c r="H226" s="14"/>
      <c r="I226" s="13"/>
      <c r="J226" s="14"/>
      <c r="K226" s="13"/>
      <c r="L226" s="14"/>
      <c r="M226" s="9"/>
    </row>
    <row r="227" spans="1:51" ht="30" customHeight="1" x14ac:dyDescent="0.3">
      <c r="A227" s="34" t="s">
        <v>705</v>
      </c>
      <c r="B227" s="34"/>
      <c r="C227" s="34"/>
      <c r="D227" s="34"/>
      <c r="E227" s="35"/>
      <c r="F227" s="36"/>
      <c r="G227" s="35"/>
      <c r="H227" s="36"/>
      <c r="I227" s="35"/>
      <c r="J227" s="36"/>
      <c r="K227" s="35"/>
      <c r="L227" s="36"/>
      <c r="M227" s="34"/>
      <c r="N227" s="1" t="s">
        <v>289</v>
      </c>
    </row>
    <row r="228" spans="1:51" ht="30" customHeight="1" x14ac:dyDescent="0.3">
      <c r="A228" s="8" t="s">
        <v>370</v>
      </c>
      <c r="B228" s="8" t="s">
        <v>371</v>
      </c>
      <c r="C228" s="8" t="s">
        <v>372</v>
      </c>
      <c r="D228" s="9">
        <v>1.4999999999999999E-2</v>
      </c>
      <c r="E228" s="13">
        <f>단가대비표!O52</f>
        <v>0</v>
      </c>
      <c r="F228" s="14">
        <f>TRUNC(E228*D228,1)</f>
        <v>0</v>
      </c>
      <c r="G228" s="13">
        <f>단가대비표!P52</f>
        <v>0</v>
      </c>
      <c r="H228" s="14">
        <f>TRUNC(G228*D228,1)</f>
        <v>0</v>
      </c>
      <c r="I228" s="13">
        <f>단가대비표!V52</f>
        <v>0</v>
      </c>
      <c r="J228" s="14">
        <f>TRUNC(I228*D228,1)</f>
        <v>0</v>
      </c>
      <c r="K228" s="13">
        <f>TRUNC(E228+G228+I228,1)</f>
        <v>0</v>
      </c>
      <c r="L228" s="14">
        <f>TRUNC(F228+H228+J228,1)</f>
        <v>0</v>
      </c>
      <c r="M228" s="8" t="s">
        <v>52</v>
      </c>
      <c r="N228" s="2" t="s">
        <v>289</v>
      </c>
      <c r="O228" s="2" t="s">
        <v>373</v>
      </c>
      <c r="P228" s="2" t="s">
        <v>64</v>
      </c>
      <c r="Q228" s="2" t="s">
        <v>64</v>
      </c>
      <c r="R228" s="2" t="s">
        <v>63</v>
      </c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2" t="s">
        <v>52</v>
      </c>
      <c r="AW228" s="2" t="s">
        <v>706</v>
      </c>
      <c r="AX228" s="2" t="s">
        <v>52</v>
      </c>
      <c r="AY228" s="2" t="s">
        <v>52</v>
      </c>
    </row>
    <row r="229" spans="1:51" ht="30" customHeight="1" x14ac:dyDescent="0.3">
      <c r="A229" s="8" t="s">
        <v>375</v>
      </c>
      <c r="B229" s="8" t="s">
        <v>52</v>
      </c>
      <c r="C229" s="8" t="s">
        <v>52</v>
      </c>
      <c r="D229" s="9"/>
      <c r="E229" s="13"/>
      <c r="F229" s="14">
        <f>TRUNC(SUMIF(N228:N228, N227, F228:F228),0)</f>
        <v>0</v>
      </c>
      <c r="G229" s="13"/>
      <c r="H229" s="14">
        <f>TRUNC(SUMIF(N228:N228, N227, H228:H228),0)</f>
        <v>0</v>
      </c>
      <c r="I229" s="13"/>
      <c r="J229" s="14">
        <f>TRUNC(SUMIF(N228:N228, N227, J228:J228),0)</f>
        <v>0</v>
      </c>
      <c r="K229" s="13"/>
      <c r="L229" s="14">
        <f>F229+H229+J229</f>
        <v>0</v>
      </c>
      <c r="M229" s="8" t="s">
        <v>52</v>
      </c>
      <c r="N229" s="2" t="s">
        <v>87</v>
      </c>
      <c r="O229" s="2" t="s">
        <v>87</v>
      </c>
      <c r="P229" s="2" t="s">
        <v>52</v>
      </c>
      <c r="Q229" s="2" t="s">
        <v>52</v>
      </c>
      <c r="R229" s="2" t="s">
        <v>52</v>
      </c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2" t="s">
        <v>52</v>
      </c>
      <c r="AW229" s="2" t="s">
        <v>52</v>
      </c>
      <c r="AX229" s="2" t="s">
        <v>52</v>
      </c>
      <c r="AY229" s="2" t="s">
        <v>52</v>
      </c>
    </row>
    <row r="230" spans="1:51" ht="30" customHeight="1" x14ac:dyDescent="0.3">
      <c r="A230" s="9"/>
      <c r="B230" s="9"/>
      <c r="C230" s="9"/>
      <c r="D230" s="9"/>
      <c r="E230" s="13"/>
      <c r="F230" s="14"/>
      <c r="G230" s="13"/>
      <c r="H230" s="14"/>
      <c r="I230" s="13"/>
      <c r="J230" s="14"/>
      <c r="K230" s="13"/>
      <c r="L230" s="14"/>
      <c r="M230" s="9"/>
    </row>
    <row r="231" spans="1:51" ht="30" customHeight="1" x14ac:dyDescent="0.3">
      <c r="A231" s="34" t="s">
        <v>707</v>
      </c>
      <c r="B231" s="34"/>
      <c r="C231" s="34"/>
      <c r="D231" s="34"/>
      <c r="E231" s="35"/>
      <c r="F231" s="36"/>
      <c r="G231" s="35"/>
      <c r="H231" s="36"/>
      <c r="I231" s="35"/>
      <c r="J231" s="36"/>
      <c r="K231" s="35"/>
      <c r="L231" s="36"/>
      <c r="M231" s="34"/>
      <c r="N231" s="1" t="s">
        <v>293</v>
      </c>
    </row>
    <row r="232" spans="1:51" ht="30" customHeight="1" x14ac:dyDescent="0.3">
      <c r="A232" s="8" t="s">
        <v>708</v>
      </c>
      <c r="B232" s="8" t="s">
        <v>709</v>
      </c>
      <c r="C232" s="8" t="s">
        <v>60</v>
      </c>
      <c r="D232" s="9">
        <v>1</v>
      </c>
      <c r="E232" s="13">
        <f>일위대가목록!E77</f>
        <v>0</v>
      </c>
      <c r="F232" s="14">
        <f>TRUNC(E232*D232,1)</f>
        <v>0</v>
      </c>
      <c r="G232" s="13">
        <f>일위대가목록!F77</f>
        <v>0</v>
      </c>
      <c r="H232" s="14">
        <f>TRUNC(G232*D232,1)</f>
        <v>0</v>
      </c>
      <c r="I232" s="13">
        <f>일위대가목록!G77</f>
        <v>0</v>
      </c>
      <c r="J232" s="14">
        <f>TRUNC(I232*D232,1)</f>
        <v>0</v>
      </c>
      <c r="K232" s="13">
        <f>TRUNC(E232+G232+I232,1)</f>
        <v>0</v>
      </c>
      <c r="L232" s="14">
        <f>TRUNC(F232+H232+J232,1)</f>
        <v>0</v>
      </c>
      <c r="M232" s="8" t="s">
        <v>638</v>
      </c>
      <c r="N232" s="2" t="s">
        <v>52</v>
      </c>
      <c r="O232" s="2" t="s">
        <v>710</v>
      </c>
      <c r="P232" s="2" t="s">
        <v>63</v>
      </c>
      <c r="Q232" s="2" t="s">
        <v>64</v>
      </c>
      <c r="R232" s="2" t="s">
        <v>64</v>
      </c>
      <c r="S232" s="3"/>
      <c r="T232" s="3"/>
      <c r="U232" s="3"/>
      <c r="V232" s="3">
        <v>1</v>
      </c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2" t="s">
        <v>52</v>
      </c>
      <c r="AW232" s="2" t="s">
        <v>711</v>
      </c>
      <c r="AX232" s="2" t="s">
        <v>52</v>
      </c>
      <c r="AY232" s="2" t="s">
        <v>641</v>
      </c>
    </row>
    <row r="233" spans="1:51" ht="30" customHeight="1" x14ac:dyDescent="0.3">
      <c r="A233" s="8" t="s">
        <v>712</v>
      </c>
      <c r="B233" s="8" t="s">
        <v>52</v>
      </c>
      <c r="C233" s="8" t="s">
        <v>334</v>
      </c>
      <c r="D233" s="9">
        <v>1</v>
      </c>
      <c r="E233" s="13">
        <v>0</v>
      </c>
      <c r="F233" s="14">
        <f>TRUNC(E233*D233,1)</f>
        <v>0</v>
      </c>
      <c r="G233" s="13">
        <f>TRUNC(SUMIF(V232:V233, RIGHTB(O233, 1), H232:H233)*U233, 2)</f>
        <v>0</v>
      </c>
      <c r="H233" s="14">
        <f>TRUNC(G233*D233,1)</f>
        <v>0</v>
      </c>
      <c r="I233" s="13">
        <v>0</v>
      </c>
      <c r="J233" s="14">
        <f>TRUNC(I233*D233,1)</f>
        <v>0</v>
      </c>
      <c r="K233" s="13">
        <f>TRUNC(E233+G233+I233,1)</f>
        <v>0</v>
      </c>
      <c r="L233" s="14">
        <f>TRUNC(F233+H233+J233,1)</f>
        <v>0</v>
      </c>
      <c r="M233" s="8" t="s">
        <v>52</v>
      </c>
      <c r="N233" s="2" t="s">
        <v>293</v>
      </c>
      <c r="O233" s="2" t="s">
        <v>394</v>
      </c>
      <c r="P233" s="2" t="s">
        <v>64</v>
      </c>
      <c r="Q233" s="2" t="s">
        <v>64</v>
      </c>
      <c r="R233" s="2" t="s">
        <v>64</v>
      </c>
      <c r="S233" s="3">
        <v>1</v>
      </c>
      <c r="T233" s="3">
        <v>1</v>
      </c>
      <c r="U233" s="3">
        <v>0.15</v>
      </c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2" t="s">
        <v>52</v>
      </c>
      <c r="AW233" s="2" t="s">
        <v>713</v>
      </c>
      <c r="AX233" s="2" t="s">
        <v>52</v>
      </c>
      <c r="AY233" s="2" t="s">
        <v>52</v>
      </c>
    </row>
    <row r="234" spans="1:51" ht="30" customHeight="1" x14ac:dyDescent="0.3">
      <c r="A234" s="8" t="s">
        <v>375</v>
      </c>
      <c r="B234" s="8" t="s">
        <v>52</v>
      </c>
      <c r="C234" s="8" t="s">
        <v>52</v>
      </c>
      <c r="D234" s="9"/>
      <c r="E234" s="13"/>
      <c r="F234" s="14">
        <f>TRUNC(SUMIF(N232:N233, N231, F232:F233),0)</f>
        <v>0</v>
      </c>
      <c r="G234" s="13"/>
      <c r="H234" s="14">
        <f>TRUNC(SUMIF(N232:N233, N231, H232:H233),0)</f>
        <v>0</v>
      </c>
      <c r="I234" s="13"/>
      <c r="J234" s="14">
        <f>TRUNC(SUMIF(N232:N233, N231, J232:J233),0)</f>
        <v>0</v>
      </c>
      <c r="K234" s="13"/>
      <c r="L234" s="14">
        <f>F234+H234+J234</f>
        <v>0</v>
      </c>
      <c r="M234" s="8" t="s">
        <v>52</v>
      </c>
      <c r="N234" s="2" t="s">
        <v>87</v>
      </c>
      <c r="O234" s="2" t="s">
        <v>87</v>
      </c>
      <c r="P234" s="2" t="s">
        <v>52</v>
      </c>
      <c r="Q234" s="2" t="s">
        <v>52</v>
      </c>
      <c r="R234" s="2" t="s">
        <v>52</v>
      </c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2" t="s">
        <v>52</v>
      </c>
      <c r="AW234" s="2" t="s">
        <v>52</v>
      </c>
      <c r="AX234" s="2" t="s">
        <v>52</v>
      </c>
      <c r="AY234" s="2" t="s">
        <v>52</v>
      </c>
    </row>
    <row r="235" spans="1:51" ht="30" customHeight="1" x14ac:dyDescent="0.3">
      <c r="A235" s="9"/>
      <c r="B235" s="9"/>
      <c r="C235" s="9"/>
      <c r="D235" s="9"/>
      <c r="E235" s="13"/>
      <c r="F235" s="14"/>
      <c r="G235" s="13"/>
      <c r="H235" s="14"/>
      <c r="I235" s="13"/>
      <c r="J235" s="14"/>
      <c r="K235" s="13"/>
      <c r="L235" s="14"/>
      <c r="M235" s="9"/>
    </row>
    <row r="236" spans="1:51" ht="30" customHeight="1" x14ac:dyDescent="0.3">
      <c r="A236" s="34" t="s">
        <v>714</v>
      </c>
      <c r="B236" s="34"/>
      <c r="C236" s="34"/>
      <c r="D236" s="34"/>
      <c r="E236" s="35"/>
      <c r="F236" s="36"/>
      <c r="G236" s="35"/>
      <c r="H236" s="36"/>
      <c r="I236" s="35"/>
      <c r="J236" s="36"/>
      <c r="K236" s="35"/>
      <c r="L236" s="36"/>
      <c r="M236" s="34"/>
      <c r="N236" s="1" t="s">
        <v>297</v>
      </c>
    </row>
    <row r="237" spans="1:51" ht="30" customHeight="1" x14ac:dyDescent="0.3">
      <c r="A237" s="8" t="s">
        <v>370</v>
      </c>
      <c r="B237" s="8" t="s">
        <v>371</v>
      </c>
      <c r="C237" s="8" t="s">
        <v>372</v>
      </c>
      <c r="D237" s="9">
        <v>2.5000000000000001E-2</v>
      </c>
      <c r="E237" s="13">
        <f>단가대비표!O52</f>
        <v>0</v>
      </c>
      <c r="F237" s="14">
        <f>TRUNC(E237*D237,1)</f>
        <v>0</v>
      </c>
      <c r="G237" s="13">
        <f>단가대비표!P52</f>
        <v>0</v>
      </c>
      <c r="H237" s="14">
        <f>TRUNC(G237*D237,1)</f>
        <v>0</v>
      </c>
      <c r="I237" s="13">
        <f>단가대비표!V52</f>
        <v>0</v>
      </c>
      <c r="J237" s="14">
        <f>TRUNC(I237*D237,1)</f>
        <v>0</v>
      </c>
      <c r="K237" s="13">
        <f>TRUNC(E237+G237+I237,1)</f>
        <v>0</v>
      </c>
      <c r="L237" s="14">
        <f>TRUNC(F237+H237+J237,1)</f>
        <v>0</v>
      </c>
      <c r="M237" s="8" t="s">
        <v>52</v>
      </c>
      <c r="N237" s="2" t="s">
        <v>297</v>
      </c>
      <c r="O237" s="2" t="s">
        <v>373</v>
      </c>
      <c r="P237" s="2" t="s">
        <v>64</v>
      </c>
      <c r="Q237" s="2" t="s">
        <v>64</v>
      </c>
      <c r="R237" s="2" t="s">
        <v>63</v>
      </c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2" t="s">
        <v>52</v>
      </c>
      <c r="AW237" s="2" t="s">
        <v>715</v>
      </c>
      <c r="AX237" s="2" t="s">
        <v>52</v>
      </c>
      <c r="AY237" s="2" t="s">
        <v>52</v>
      </c>
    </row>
    <row r="238" spans="1:51" ht="30" customHeight="1" x14ac:dyDescent="0.3">
      <c r="A238" s="8" t="s">
        <v>375</v>
      </c>
      <c r="B238" s="8" t="s">
        <v>52</v>
      </c>
      <c r="C238" s="8" t="s">
        <v>52</v>
      </c>
      <c r="D238" s="9"/>
      <c r="E238" s="13"/>
      <c r="F238" s="14">
        <f>TRUNC(SUMIF(N237:N237, N236, F237:F237),0)</f>
        <v>0</v>
      </c>
      <c r="G238" s="13"/>
      <c r="H238" s="14">
        <f>TRUNC(SUMIF(N237:N237, N236, H237:H237),0)</f>
        <v>0</v>
      </c>
      <c r="I238" s="13"/>
      <c r="J238" s="14">
        <f>TRUNC(SUMIF(N237:N237, N236, J237:J237),0)</f>
        <v>0</v>
      </c>
      <c r="K238" s="13"/>
      <c r="L238" s="14">
        <f>F238+H238+J238</f>
        <v>0</v>
      </c>
      <c r="M238" s="8" t="s">
        <v>52</v>
      </c>
      <c r="N238" s="2" t="s">
        <v>87</v>
      </c>
      <c r="O238" s="2" t="s">
        <v>87</v>
      </c>
      <c r="P238" s="2" t="s">
        <v>52</v>
      </c>
      <c r="Q238" s="2" t="s">
        <v>52</v>
      </c>
      <c r="R238" s="2" t="s">
        <v>52</v>
      </c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2" t="s">
        <v>52</v>
      </c>
      <c r="AW238" s="2" t="s">
        <v>52</v>
      </c>
      <c r="AX238" s="2" t="s">
        <v>52</v>
      </c>
      <c r="AY238" s="2" t="s">
        <v>52</v>
      </c>
    </row>
    <row r="239" spans="1:51" ht="30" customHeight="1" x14ac:dyDescent="0.3">
      <c r="A239" s="9"/>
      <c r="B239" s="9"/>
      <c r="C239" s="9"/>
      <c r="D239" s="9"/>
      <c r="E239" s="13"/>
      <c r="F239" s="14"/>
      <c r="G239" s="13"/>
      <c r="H239" s="14"/>
      <c r="I239" s="13"/>
      <c r="J239" s="14"/>
      <c r="K239" s="13"/>
      <c r="L239" s="14"/>
      <c r="M239" s="9"/>
    </row>
    <row r="240" spans="1:51" ht="30" customHeight="1" x14ac:dyDescent="0.3">
      <c r="A240" s="34" t="s">
        <v>716</v>
      </c>
      <c r="B240" s="34"/>
      <c r="C240" s="34"/>
      <c r="D240" s="34"/>
      <c r="E240" s="35"/>
      <c r="F240" s="36"/>
      <c r="G240" s="35"/>
      <c r="H240" s="36"/>
      <c r="I240" s="35"/>
      <c r="J240" s="36"/>
      <c r="K240" s="35"/>
      <c r="L240" s="36"/>
      <c r="M240" s="34"/>
      <c r="N240" s="1" t="s">
        <v>302</v>
      </c>
    </row>
    <row r="241" spans="1:51" ht="30" customHeight="1" x14ac:dyDescent="0.3">
      <c r="A241" s="8" t="s">
        <v>370</v>
      </c>
      <c r="B241" s="8" t="s">
        <v>371</v>
      </c>
      <c r="C241" s="8" t="s">
        <v>372</v>
      </c>
      <c r="D241" s="9">
        <v>6.5000000000000002E-2</v>
      </c>
      <c r="E241" s="13">
        <f>단가대비표!O52</f>
        <v>0</v>
      </c>
      <c r="F241" s="14">
        <f>TRUNC(E241*D241,1)</f>
        <v>0</v>
      </c>
      <c r="G241" s="13">
        <f>단가대비표!P52</f>
        <v>0</v>
      </c>
      <c r="H241" s="14">
        <f>TRUNC(G241*D241,1)</f>
        <v>0</v>
      </c>
      <c r="I241" s="13">
        <f>단가대비표!V52</f>
        <v>0</v>
      </c>
      <c r="J241" s="14">
        <f>TRUNC(I241*D241,1)</f>
        <v>0</v>
      </c>
      <c r="K241" s="13">
        <f>TRUNC(E241+G241+I241,1)</f>
        <v>0</v>
      </c>
      <c r="L241" s="14">
        <f>TRUNC(F241+H241+J241,1)</f>
        <v>0</v>
      </c>
      <c r="M241" s="8" t="s">
        <v>52</v>
      </c>
      <c r="N241" s="2" t="s">
        <v>302</v>
      </c>
      <c r="O241" s="2" t="s">
        <v>373</v>
      </c>
      <c r="P241" s="2" t="s">
        <v>64</v>
      </c>
      <c r="Q241" s="2" t="s">
        <v>64</v>
      </c>
      <c r="R241" s="2" t="s">
        <v>63</v>
      </c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2" t="s">
        <v>52</v>
      </c>
      <c r="AW241" s="2" t="s">
        <v>717</v>
      </c>
      <c r="AX241" s="2" t="s">
        <v>52</v>
      </c>
      <c r="AY241" s="2" t="s">
        <v>52</v>
      </c>
    </row>
    <row r="242" spans="1:51" ht="30" customHeight="1" x14ac:dyDescent="0.3">
      <c r="A242" s="8" t="s">
        <v>375</v>
      </c>
      <c r="B242" s="8" t="s">
        <v>52</v>
      </c>
      <c r="C242" s="8" t="s">
        <v>52</v>
      </c>
      <c r="D242" s="9"/>
      <c r="E242" s="13"/>
      <c r="F242" s="14">
        <f>TRUNC(SUMIF(N241:N241, N240, F241:F241),0)</f>
        <v>0</v>
      </c>
      <c r="G242" s="13"/>
      <c r="H242" s="14">
        <f>TRUNC(SUMIF(N241:N241, N240, H241:H241),0)</f>
        <v>0</v>
      </c>
      <c r="I242" s="13"/>
      <c r="J242" s="14">
        <f>TRUNC(SUMIF(N241:N241, N240, J241:J241),0)</f>
        <v>0</v>
      </c>
      <c r="K242" s="13"/>
      <c r="L242" s="14">
        <f>F242+H242+J242</f>
        <v>0</v>
      </c>
      <c r="M242" s="8" t="s">
        <v>52</v>
      </c>
      <c r="N242" s="2" t="s">
        <v>87</v>
      </c>
      <c r="O242" s="2" t="s">
        <v>87</v>
      </c>
      <c r="P242" s="2" t="s">
        <v>52</v>
      </c>
      <c r="Q242" s="2" t="s">
        <v>52</v>
      </c>
      <c r="R242" s="2" t="s">
        <v>52</v>
      </c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2" t="s">
        <v>52</v>
      </c>
      <c r="AW242" s="2" t="s">
        <v>52</v>
      </c>
      <c r="AX242" s="2" t="s">
        <v>52</v>
      </c>
      <c r="AY242" s="2" t="s">
        <v>52</v>
      </c>
    </row>
    <row r="243" spans="1:51" ht="30" customHeight="1" x14ac:dyDescent="0.3">
      <c r="A243" s="9"/>
      <c r="B243" s="9"/>
      <c r="C243" s="9"/>
      <c r="D243" s="9"/>
      <c r="E243" s="13"/>
      <c r="F243" s="14"/>
      <c r="G243" s="13"/>
      <c r="H243" s="14"/>
      <c r="I243" s="13"/>
      <c r="J243" s="14"/>
      <c r="K243" s="13"/>
      <c r="L243" s="14"/>
      <c r="M243" s="9"/>
    </row>
    <row r="244" spans="1:51" ht="30" customHeight="1" x14ac:dyDescent="0.3">
      <c r="A244" s="34" t="s">
        <v>718</v>
      </c>
      <c r="B244" s="34"/>
      <c r="C244" s="34"/>
      <c r="D244" s="34"/>
      <c r="E244" s="35"/>
      <c r="F244" s="36"/>
      <c r="G244" s="35"/>
      <c r="H244" s="36"/>
      <c r="I244" s="35"/>
      <c r="J244" s="36"/>
      <c r="K244" s="35"/>
      <c r="L244" s="36"/>
      <c r="M244" s="34"/>
      <c r="N244" s="1" t="s">
        <v>399</v>
      </c>
    </row>
    <row r="245" spans="1:51" ht="30" customHeight="1" x14ac:dyDescent="0.3">
      <c r="A245" s="8" t="s">
        <v>580</v>
      </c>
      <c r="B245" s="8" t="s">
        <v>371</v>
      </c>
      <c r="C245" s="8" t="s">
        <v>372</v>
      </c>
      <c r="D245" s="9">
        <v>0.11</v>
      </c>
      <c r="E245" s="13">
        <f>단가대비표!O56</f>
        <v>0</v>
      </c>
      <c r="F245" s="14">
        <f>TRUNC(E245*D245,1)</f>
        <v>0</v>
      </c>
      <c r="G245" s="13">
        <f>단가대비표!P56</f>
        <v>0</v>
      </c>
      <c r="H245" s="14">
        <f>TRUNC(G245*D245,1)</f>
        <v>0</v>
      </c>
      <c r="I245" s="13">
        <f>단가대비표!V56</f>
        <v>0</v>
      </c>
      <c r="J245" s="14">
        <f>TRUNC(I245*D245,1)</f>
        <v>0</v>
      </c>
      <c r="K245" s="13">
        <f t="shared" ref="K245:L247" si="26">TRUNC(E245+G245+I245,1)</f>
        <v>0</v>
      </c>
      <c r="L245" s="14">
        <f t="shared" si="26"/>
        <v>0</v>
      </c>
      <c r="M245" s="8" t="s">
        <v>52</v>
      </c>
      <c r="N245" s="2" t="s">
        <v>399</v>
      </c>
      <c r="O245" s="2" t="s">
        <v>581</v>
      </c>
      <c r="P245" s="2" t="s">
        <v>64</v>
      </c>
      <c r="Q245" s="2" t="s">
        <v>64</v>
      </c>
      <c r="R245" s="2" t="s">
        <v>63</v>
      </c>
      <c r="S245" s="3"/>
      <c r="T245" s="3"/>
      <c r="U245" s="3"/>
      <c r="V245" s="3">
        <v>1</v>
      </c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2" t="s">
        <v>52</v>
      </c>
      <c r="AW245" s="2" t="s">
        <v>719</v>
      </c>
      <c r="AX245" s="2" t="s">
        <v>52</v>
      </c>
      <c r="AY245" s="2" t="s">
        <v>52</v>
      </c>
    </row>
    <row r="246" spans="1:51" ht="30" customHeight="1" x14ac:dyDescent="0.3">
      <c r="A246" s="8" t="s">
        <v>370</v>
      </c>
      <c r="B246" s="8" t="s">
        <v>371</v>
      </c>
      <c r="C246" s="8" t="s">
        <v>372</v>
      </c>
      <c r="D246" s="9">
        <v>0.03</v>
      </c>
      <c r="E246" s="13">
        <f>단가대비표!O52</f>
        <v>0</v>
      </c>
      <c r="F246" s="14">
        <f>TRUNC(E246*D246,1)</f>
        <v>0</v>
      </c>
      <c r="G246" s="13">
        <f>단가대비표!P52</f>
        <v>0</v>
      </c>
      <c r="H246" s="14">
        <f>TRUNC(G246*D246,1)</f>
        <v>0</v>
      </c>
      <c r="I246" s="13">
        <f>단가대비표!V52</f>
        <v>0</v>
      </c>
      <c r="J246" s="14">
        <f>TRUNC(I246*D246,1)</f>
        <v>0</v>
      </c>
      <c r="K246" s="13">
        <f t="shared" si="26"/>
        <v>0</v>
      </c>
      <c r="L246" s="14">
        <f t="shared" si="26"/>
        <v>0</v>
      </c>
      <c r="M246" s="8" t="s">
        <v>52</v>
      </c>
      <c r="N246" s="2" t="s">
        <v>399</v>
      </c>
      <c r="O246" s="2" t="s">
        <v>373</v>
      </c>
      <c r="P246" s="2" t="s">
        <v>64</v>
      </c>
      <c r="Q246" s="2" t="s">
        <v>64</v>
      </c>
      <c r="R246" s="2" t="s">
        <v>63</v>
      </c>
      <c r="S246" s="3"/>
      <c r="T246" s="3"/>
      <c r="U246" s="3"/>
      <c r="V246" s="3">
        <v>1</v>
      </c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2" t="s">
        <v>52</v>
      </c>
      <c r="AW246" s="2" t="s">
        <v>720</v>
      </c>
      <c r="AX246" s="2" t="s">
        <v>52</v>
      </c>
      <c r="AY246" s="2" t="s">
        <v>52</v>
      </c>
    </row>
    <row r="247" spans="1:51" ht="30" customHeight="1" x14ac:dyDescent="0.3">
      <c r="A247" s="8" t="s">
        <v>566</v>
      </c>
      <c r="B247" s="8" t="s">
        <v>617</v>
      </c>
      <c r="C247" s="8" t="s">
        <v>334</v>
      </c>
      <c r="D247" s="9">
        <v>1</v>
      </c>
      <c r="E247" s="13">
        <v>0</v>
      </c>
      <c r="F247" s="14">
        <f>TRUNC(E247*D247,1)</f>
        <v>0</v>
      </c>
      <c r="G247" s="13">
        <v>0</v>
      </c>
      <c r="H247" s="14">
        <f>TRUNC(G247*D247,1)</f>
        <v>0</v>
      </c>
      <c r="I247" s="13">
        <f>TRUNC(SUMIF(V245:V247, RIGHTB(O247, 1), H245:H247)*U247, 2)</f>
        <v>0</v>
      </c>
      <c r="J247" s="14">
        <f>TRUNC(I247*D247,1)</f>
        <v>0</v>
      </c>
      <c r="K247" s="13">
        <f t="shared" si="26"/>
        <v>0</v>
      </c>
      <c r="L247" s="14">
        <f t="shared" si="26"/>
        <v>0</v>
      </c>
      <c r="M247" s="8" t="s">
        <v>52</v>
      </c>
      <c r="N247" s="2" t="s">
        <v>399</v>
      </c>
      <c r="O247" s="2" t="s">
        <v>394</v>
      </c>
      <c r="P247" s="2" t="s">
        <v>64</v>
      </c>
      <c r="Q247" s="2" t="s">
        <v>64</v>
      </c>
      <c r="R247" s="2" t="s">
        <v>64</v>
      </c>
      <c r="S247" s="3">
        <v>1</v>
      </c>
      <c r="T247" s="3">
        <v>2</v>
      </c>
      <c r="U247" s="3">
        <v>0.03</v>
      </c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2" t="s">
        <v>52</v>
      </c>
      <c r="AW247" s="2" t="s">
        <v>721</v>
      </c>
      <c r="AX247" s="2" t="s">
        <v>52</v>
      </c>
      <c r="AY247" s="2" t="s">
        <v>52</v>
      </c>
    </row>
    <row r="248" spans="1:51" ht="30" customHeight="1" x14ac:dyDescent="0.3">
      <c r="A248" s="8" t="s">
        <v>375</v>
      </c>
      <c r="B248" s="8" t="s">
        <v>52</v>
      </c>
      <c r="C248" s="8" t="s">
        <v>52</v>
      </c>
      <c r="D248" s="9"/>
      <c r="E248" s="13"/>
      <c r="F248" s="14">
        <f>TRUNC(SUMIF(N245:N247, N244, F245:F247),0)</f>
        <v>0</v>
      </c>
      <c r="G248" s="13"/>
      <c r="H248" s="14">
        <f>TRUNC(SUMIF(N245:N247, N244, H245:H247),0)</f>
        <v>0</v>
      </c>
      <c r="I248" s="13"/>
      <c r="J248" s="14">
        <f>TRUNC(SUMIF(N245:N247, N244, J245:J247),0)</f>
        <v>0</v>
      </c>
      <c r="K248" s="13"/>
      <c r="L248" s="14">
        <f>F248+H248+J248</f>
        <v>0</v>
      </c>
      <c r="M248" s="8" t="s">
        <v>52</v>
      </c>
      <c r="N248" s="2" t="s">
        <v>87</v>
      </c>
      <c r="O248" s="2" t="s">
        <v>87</v>
      </c>
      <c r="P248" s="2" t="s">
        <v>52</v>
      </c>
      <c r="Q248" s="2" t="s">
        <v>52</v>
      </c>
      <c r="R248" s="2" t="s">
        <v>52</v>
      </c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2" t="s">
        <v>52</v>
      </c>
      <c r="AW248" s="2" t="s">
        <v>52</v>
      </c>
      <c r="AX248" s="2" t="s">
        <v>52</v>
      </c>
      <c r="AY248" s="2" t="s">
        <v>52</v>
      </c>
    </row>
    <row r="249" spans="1:51" ht="30" customHeight="1" x14ac:dyDescent="0.3">
      <c r="A249" s="9"/>
      <c r="B249" s="9"/>
      <c r="C249" s="9"/>
      <c r="D249" s="9"/>
      <c r="E249" s="13"/>
      <c r="F249" s="14"/>
      <c r="G249" s="13"/>
      <c r="H249" s="14"/>
      <c r="I249" s="13"/>
      <c r="J249" s="14"/>
      <c r="K249" s="13"/>
      <c r="L249" s="14"/>
      <c r="M249" s="9"/>
    </row>
    <row r="250" spans="1:51" ht="30" customHeight="1" x14ac:dyDescent="0.3">
      <c r="A250" s="34" t="s">
        <v>722</v>
      </c>
      <c r="B250" s="34"/>
      <c r="C250" s="34"/>
      <c r="D250" s="34"/>
      <c r="E250" s="35"/>
      <c r="F250" s="36"/>
      <c r="G250" s="35"/>
      <c r="H250" s="36"/>
      <c r="I250" s="35"/>
      <c r="J250" s="36"/>
      <c r="K250" s="35"/>
      <c r="L250" s="36"/>
      <c r="M250" s="34"/>
      <c r="N250" s="1" t="s">
        <v>410</v>
      </c>
    </row>
    <row r="251" spans="1:51" ht="30" customHeight="1" x14ac:dyDescent="0.3">
      <c r="A251" s="8" t="s">
        <v>580</v>
      </c>
      <c r="B251" s="8" t="s">
        <v>371</v>
      </c>
      <c r="C251" s="8" t="s">
        <v>372</v>
      </c>
      <c r="D251" s="9">
        <v>0.06</v>
      </c>
      <c r="E251" s="13">
        <f>단가대비표!O56</f>
        <v>0</v>
      </c>
      <c r="F251" s="14">
        <f>TRUNC(E251*D251,1)</f>
        <v>0</v>
      </c>
      <c r="G251" s="13">
        <f>단가대비표!P56</f>
        <v>0</v>
      </c>
      <c r="H251" s="14">
        <f>TRUNC(G251*D251,1)</f>
        <v>0</v>
      </c>
      <c r="I251" s="13">
        <f>단가대비표!V56</f>
        <v>0</v>
      </c>
      <c r="J251" s="14">
        <f>TRUNC(I251*D251,1)</f>
        <v>0</v>
      </c>
      <c r="K251" s="13">
        <f t="shared" ref="K251:L253" si="27">TRUNC(E251+G251+I251,1)</f>
        <v>0</v>
      </c>
      <c r="L251" s="14">
        <f t="shared" si="27"/>
        <v>0</v>
      </c>
      <c r="M251" s="8" t="s">
        <v>52</v>
      </c>
      <c r="N251" s="2" t="s">
        <v>410</v>
      </c>
      <c r="O251" s="2" t="s">
        <v>581</v>
      </c>
      <c r="P251" s="2" t="s">
        <v>64</v>
      </c>
      <c r="Q251" s="2" t="s">
        <v>64</v>
      </c>
      <c r="R251" s="2" t="s">
        <v>63</v>
      </c>
      <c r="S251" s="3"/>
      <c r="T251" s="3"/>
      <c r="U251" s="3"/>
      <c r="V251" s="3">
        <v>1</v>
      </c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2" t="s">
        <v>52</v>
      </c>
      <c r="AW251" s="2" t="s">
        <v>723</v>
      </c>
      <c r="AX251" s="2" t="s">
        <v>52</v>
      </c>
      <c r="AY251" s="2" t="s">
        <v>52</v>
      </c>
    </row>
    <row r="252" spans="1:51" ht="30" customHeight="1" x14ac:dyDescent="0.3">
      <c r="A252" s="8" t="s">
        <v>370</v>
      </c>
      <c r="B252" s="8" t="s">
        <v>371</v>
      </c>
      <c r="C252" s="8" t="s">
        <v>372</v>
      </c>
      <c r="D252" s="9">
        <v>6.0000000000000001E-3</v>
      </c>
      <c r="E252" s="13">
        <f>단가대비표!O52</f>
        <v>0</v>
      </c>
      <c r="F252" s="14">
        <f>TRUNC(E252*D252,1)</f>
        <v>0</v>
      </c>
      <c r="G252" s="13">
        <f>단가대비표!P52</f>
        <v>0</v>
      </c>
      <c r="H252" s="14">
        <f>TRUNC(G252*D252,1)</f>
        <v>0</v>
      </c>
      <c r="I252" s="13">
        <f>단가대비표!V52</f>
        <v>0</v>
      </c>
      <c r="J252" s="14">
        <f>TRUNC(I252*D252,1)</f>
        <v>0</v>
      </c>
      <c r="K252" s="13">
        <f t="shared" si="27"/>
        <v>0</v>
      </c>
      <c r="L252" s="14">
        <f t="shared" si="27"/>
        <v>0</v>
      </c>
      <c r="M252" s="8" t="s">
        <v>52</v>
      </c>
      <c r="N252" s="2" t="s">
        <v>410</v>
      </c>
      <c r="O252" s="2" t="s">
        <v>373</v>
      </c>
      <c r="P252" s="2" t="s">
        <v>64</v>
      </c>
      <c r="Q252" s="2" t="s">
        <v>64</v>
      </c>
      <c r="R252" s="2" t="s">
        <v>63</v>
      </c>
      <c r="S252" s="3"/>
      <c r="T252" s="3"/>
      <c r="U252" s="3"/>
      <c r="V252" s="3">
        <v>1</v>
      </c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2" t="s">
        <v>52</v>
      </c>
      <c r="AW252" s="2" t="s">
        <v>724</v>
      </c>
      <c r="AX252" s="2" t="s">
        <v>52</v>
      </c>
      <c r="AY252" s="2" t="s">
        <v>52</v>
      </c>
    </row>
    <row r="253" spans="1:51" ht="30" customHeight="1" x14ac:dyDescent="0.3">
      <c r="A253" s="8" t="s">
        <v>566</v>
      </c>
      <c r="B253" s="8" t="s">
        <v>630</v>
      </c>
      <c r="C253" s="8" t="s">
        <v>334</v>
      </c>
      <c r="D253" s="9">
        <v>1</v>
      </c>
      <c r="E253" s="13">
        <v>0</v>
      </c>
      <c r="F253" s="14">
        <f>TRUNC(E253*D253,1)</f>
        <v>0</v>
      </c>
      <c r="G253" s="13">
        <v>0</v>
      </c>
      <c r="H253" s="14">
        <f>TRUNC(G253*D253,1)</f>
        <v>0</v>
      </c>
      <c r="I253" s="13">
        <f>TRUNC(SUMIF(V251:V253, RIGHTB(O253, 1), H251:H253)*U253, 2)</f>
        <v>0</v>
      </c>
      <c r="J253" s="14">
        <f>TRUNC(I253*D253,1)</f>
        <v>0</v>
      </c>
      <c r="K253" s="13">
        <f t="shared" si="27"/>
        <v>0</v>
      </c>
      <c r="L253" s="14">
        <f t="shared" si="27"/>
        <v>0</v>
      </c>
      <c r="M253" s="8" t="s">
        <v>52</v>
      </c>
      <c r="N253" s="2" t="s">
        <v>410</v>
      </c>
      <c r="O253" s="2" t="s">
        <v>394</v>
      </c>
      <c r="P253" s="2" t="s">
        <v>64</v>
      </c>
      <c r="Q253" s="2" t="s">
        <v>64</v>
      </c>
      <c r="R253" s="2" t="s">
        <v>64</v>
      </c>
      <c r="S253" s="3">
        <v>1</v>
      </c>
      <c r="T253" s="3">
        <v>2</v>
      </c>
      <c r="U253" s="3">
        <v>0.02</v>
      </c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2" t="s">
        <v>52</v>
      </c>
      <c r="AW253" s="2" t="s">
        <v>725</v>
      </c>
      <c r="AX253" s="2" t="s">
        <v>52</v>
      </c>
      <c r="AY253" s="2" t="s">
        <v>52</v>
      </c>
    </row>
    <row r="254" spans="1:51" ht="30" customHeight="1" x14ac:dyDescent="0.3">
      <c r="A254" s="8" t="s">
        <v>375</v>
      </c>
      <c r="B254" s="8" t="s">
        <v>52</v>
      </c>
      <c r="C254" s="8" t="s">
        <v>52</v>
      </c>
      <c r="D254" s="9"/>
      <c r="E254" s="13"/>
      <c r="F254" s="14">
        <f>TRUNC(SUMIF(N251:N253, N250, F251:F253),0)</f>
        <v>0</v>
      </c>
      <c r="G254" s="13"/>
      <c r="H254" s="14">
        <f>TRUNC(SUMIF(N251:N253, N250, H251:H253),0)</f>
        <v>0</v>
      </c>
      <c r="I254" s="13"/>
      <c r="J254" s="14">
        <f>TRUNC(SUMIF(N251:N253, N250, J251:J253),0)</f>
        <v>0</v>
      </c>
      <c r="K254" s="13"/>
      <c r="L254" s="14">
        <f>F254+H254+J254</f>
        <v>0</v>
      </c>
      <c r="M254" s="8" t="s">
        <v>52</v>
      </c>
      <c r="N254" s="2" t="s">
        <v>87</v>
      </c>
      <c r="O254" s="2" t="s">
        <v>87</v>
      </c>
      <c r="P254" s="2" t="s">
        <v>52</v>
      </c>
      <c r="Q254" s="2" t="s">
        <v>52</v>
      </c>
      <c r="R254" s="2" t="s">
        <v>52</v>
      </c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2" t="s">
        <v>52</v>
      </c>
      <c r="AW254" s="2" t="s">
        <v>52</v>
      </c>
      <c r="AX254" s="2" t="s">
        <v>52</v>
      </c>
      <c r="AY254" s="2" t="s">
        <v>52</v>
      </c>
    </row>
    <row r="255" spans="1:51" ht="30" customHeight="1" x14ac:dyDescent="0.3">
      <c r="A255" s="9"/>
      <c r="B255" s="9"/>
      <c r="C255" s="9"/>
      <c r="D255" s="9"/>
      <c r="E255" s="13"/>
      <c r="F255" s="14"/>
      <c r="G255" s="13"/>
      <c r="H255" s="14"/>
      <c r="I255" s="13"/>
      <c r="J255" s="14"/>
      <c r="K255" s="13"/>
      <c r="L255" s="14"/>
      <c r="M255" s="9"/>
    </row>
    <row r="256" spans="1:51" ht="30" customHeight="1" x14ac:dyDescent="0.3">
      <c r="A256" s="34" t="s">
        <v>726</v>
      </c>
      <c r="B256" s="34"/>
      <c r="C256" s="34"/>
      <c r="D256" s="34"/>
      <c r="E256" s="35"/>
      <c r="F256" s="36"/>
      <c r="G256" s="35"/>
      <c r="H256" s="36"/>
      <c r="I256" s="35"/>
      <c r="J256" s="36"/>
      <c r="K256" s="35"/>
      <c r="L256" s="36"/>
      <c r="M256" s="34"/>
      <c r="N256" s="1" t="s">
        <v>420</v>
      </c>
    </row>
    <row r="257" spans="1:51" ht="30" customHeight="1" x14ac:dyDescent="0.3">
      <c r="A257" s="8" t="s">
        <v>727</v>
      </c>
      <c r="B257" s="8" t="s">
        <v>728</v>
      </c>
      <c r="C257" s="8" t="s">
        <v>445</v>
      </c>
      <c r="D257" s="9">
        <v>6.0000000000000001E-3</v>
      </c>
      <c r="E257" s="13">
        <f>일위대가목록!E50</f>
        <v>0</v>
      </c>
      <c r="F257" s="14">
        <f>TRUNC(E257*D257,1)</f>
        <v>0</v>
      </c>
      <c r="G257" s="13">
        <f>일위대가목록!F50</f>
        <v>0</v>
      </c>
      <c r="H257" s="14">
        <f>TRUNC(G257*D257,1)</f>
        <v>0</v>
      </c>
      <c r="I257" s="13">
        <f>일위대가목록!G50</f>
        <v>0</v>
      </c>
      <c r="J257" s="14">
        <f>TRUNC(I257*D257,1)</f>
        <v>0</v>
      </c>
      <c r="K257" s="13">
        <f t="shared" ref="K257:L260" si="28">TRUNC(E257+G257+I257,1)</f>
        <v>0</v>
      </c>
      <c r="L257" s="14">
        <f t="shared" si="28"/>
        <v>0</v>
      </c>
      <c r="M257" s="8" t="s">
        <v>729</v>
      </c>
      <c r="N257" s="2" t="s">
        <v>420</v>
      </c>
      <c r="O257" s="2" t="s">
        <v>730</v>
      </c>
      <c r="P257" s="2" t="s">
        <v>63</v>
      </c>
      <c r="Q257" s="2" t="s">
        <v>64</v>
      </c>
      <c r="R257" s="2" t="s">
        <v>64</v>
      </c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2" t="s">
        <v>52</v>
      </c>
      <c r="AW257" s="2" t="s">
        <v>731</v>
      </c>
      <c r="AX257" s="2" t="s">
        <v>52</v>
      </c>
      <c r="AY257" s="2" t="s">
        <v>52</v>
      </c>
    </row>
    <row r="258" spans="1:51" ht="30" customHeight="1" x14ac:dyDescent="0.3">
      <c r="A258" s="8" t="s">
        <v>727</v>
      </c>
      <c r="B258" s="8" t="s">
        <v>732</v>
      </c>
      <c r="C258" s="8" t="s">
        <v>445</v>
      </c>
      <c r="D258" s="9">
        <v>1E-3</v>
      </c>
      <c r="E258" s="13">
        <f>일위대가목록!E51</f>
        <v>0</v>
      </c>
      <c r="F258" s="14">
        <f>TRUNC(E258*D258,1)</f>
        <v>0</v>
      </c>
      <c r="G258" s="13">
        <f>일위대가목록!F51</f>
        <v>0</v>
      </c>
      <c r="H258" s="14">
        <f>TRUNC(G258*D258,1)</f>
        <v>0</v>
      </c>
      <c r="I258" s="13">
        <f>일위대가목록!G51</f>
        <v>0</v>
      </c>
      <c r="J258" s="14">
        <f>TRUNC(I258*D258,1)</f>
        <v>0</v>
      </c>
      <c r="K258" s="13">
        <f t="shared" si="28"/>
        <v>0</v>
      </c>
      <c r="L258" s="14">
        <f t="shared" si="28"/>
        <v>0</v>
      </c>
      <c r="M258" s="8" t="s">
        <v>733</v>
      </c>
      <c r="N258" s="2" t="s">
        <v>420</v>
      </c>
      <c r="O258" s="2" t="s">
        <v>734</v>
      </c>
      <c r="P258" s="2" t="s">
        <v>63</v>
      </c>
      <c r="Q258" s="2" t="s">
        <v>64</v>
      </c>
      <c r="R258" s="2" t="s">
        <v>64</v>
      </c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2" t="s">
        <v>52</v>
      </c>
      <c r="AW258" s="2" t="s">
        <v>735</v>
      </c>
      <c r="AX258" s="2" t="s">
        <v>52</v>
      </c>
      <c r="AY258" s="2" t="s">
        <v>52</v>
      </c>
    </row>
    <row r="259" spans="1:51" ht="30" customHeight="1" x14ac:dyDescent="0.3">
      <c r="A259" s="8" t="s">
        <v>736</v>
      </c>
      <c r="B259" s="8" t="s">
        <v>737</v>
      </c>
      <c r="C259" s="8" t="s">
        <v>60</v>
      </c>
      <c r="D259" s="9">
        <v>1</v>
      </c>
      <c r="E259" s="13">
        <f>일위대가목록!E52</f>
        <v>0</v>
      </c>
      <c r="F259" s="14">
        <f>TRUNC(E259*D259,1)</f>
        <v>0</v>
      </c>
      <c r="G259" s="13">
        <f>일위대가목록!F52</f>
        <v>0</v>
      </c>
      <c r="H259" s="14">
        <f>TRUNC(G259*D259,1)</f>
        <v>0</v>
      </c>
      <c r="I259" s="13">
        <f>일위대가목록!G52</f>
        <v>0</v>
      </c>
      <c r="J259" s="14">
        <f>TRUNC(I259*D259,1)</f>
        <v>0</v>
      </c>
      <c r="K259" s="13">
        <f t="shared" si="28"/>
        <v>0</v>
      </c>
      <c r="L259" s="14">
        <f t="shared" si="28"/>
        <v>0</v>
      </c>
      <c r="M259" s="8" t="s">
        <v>738</v>
      </c>
      <c r="N259" s="2" t="s">
        <v>420</v>
      </c>
      <c r="O259" s="2" t="s">
        <v>739</v>
      </c>
      <c r="P259" s="2" t="s">
        <v>63</v>
      </c>
      <c r="Q259" s="2" t="s">
        <v>64</v>
      </c>
      <c r="R259" s="2" t="s">
        <v>64</v>
      </c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2" t="s">
        <v>52</v>
      </c>
      <c r="AW259" s="2" t="s">
        <v>740</v>
      </c>
      <c r="AX259" s="2" t="s">
        <v>52</v>
      </c>
      <c r="AY259" s="2" t="s">
        <v>52</v>
      </c>
    </row>
    <row r="260" spans="1:51" ht="30" customHeight="1" x14ac:dyDescent="0.3">
      <c r="A260" s="8" t="s">
        <v>741</v>
      </c>
      <c r="B260" s="8" t="s">
        <v>742</v>
      </c>
      <c r="C260" s="8" t="s">
        <v>60</v>
      </c>
      <c r="D260" s="9">
        <v>1</v>
      </c>
      <c r="E260" s="13">
        <f>일위대가목록!E53</f>
        <v>0</v>
      </c>
      <c r="F260" s="14">
        <f>TRUNC(E260*D260,1)</f>
        <v>0</v>
      </c>
      <c r="G260" s="13">
        <f>일위대가목록!F53</f>
        <v>0</v>
      </c>
      <c r="H260" s="14">
        <f>TRUNC(G260*D260,1)</f>
        <v>0</v>
      </c>
      <c r="I260" s="13">
        <f>일위대가목록!G53</f>
        <v>0</v>
      </c>
      <c r="J260" s="14">
        <f>TRUNC(I260*D260,1)</f>
        <v>0</v>
      </c>
      <c r="K260" s="13">
        <f t="shared" si="28"/>
        <v>0</v>
      </c>
      <c r="L260" s="14">
        <f t="shared" si="28"/>
        <v>0</v>
      </c>
      <c r="M260" s="8" t="s">
        <v>743</v>
      </c>
      <c r="N260" s="2" t="s">
        <v>420</v>
      </c>
      <c r="O260" s="2" t="s">
        <v>744</v>
      </c>
      <c r="P260" s="2" t="s">
        <v>63</v>
      </c>
      <c r="Q260" s="2" t="s">
        <v>64</v>
      </c>
      <c r="R260" s="2" t="s">
        <v>64</v>
      </c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2" t="s">
        <v>52</v>
      </c>
      <c r="AW260" s="2" t="s">
        <v>745</v>
      </c>
      <c r="AX260" s="2" t="s">
        <v>52</v>
      </c>
      <c r="AY260" s="2" t="s">
        <v>52</v>
      </c>
    </row>
    <row r="261" spans="1:51" ht="30" customHeight="1" x14ac:dyDescent="0.3">
      <c r="A261" s="8" t="s">
        <v>375</v>
      </c>
      <c r="B261" s="8" t="s">
        <v>52</v>
      </c>
      <c r="C261" s="8" t="s">
        <v>52</v>
      </c>
      <c r="D261" s="9"/>
      <c r="E261" s="13"/>
      <c r="F261" s="14">
        <f>TRUNC(SUMIF(N257:N260, N256, F257:F260),0)</f>
        <v>0</v>
      </c>
      <c r="G261" s="13"/>
      <c r="H261" s="14">
        <f>TRUNC(SUMIF(N257:N260, N256, H257:H260),0)</f>
        <v>0</v>
      </c>
      <c r="I261" s="13"/>
      <c r="J261" s="14">
        <f>TRUNC(SUMIF(N257:N260, N256, J257:J260),0)</f>
        <v>0</v>
      </c>
      <c r="K261" s="13"/>
      <c r="L261" s="14">
        <f>F261+H261+J261</f>
        <v>0</v>
      </c>
      <c r="M261" s="8" t="s">
        <v>52</v>
      </c>
      <c r="N261" s="2" t="s">
        <v>87</v>
      </c>
      <c r="O261" s="2" t="s">
        <v>87</v>
      </c>
      <c r="P261" s="2" t="s">
        <v>52</v>
      </c>
      <c r="Q261" s="2" t="s">
        <v>52</v>
      </c>
      <c r="R261" s="2" t="s">
        <v>52</v>
      </c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2" t="s">
        <v>52</v>
      </c>
      <c r="AW261" s="2" t="s">
        <v>52</v>
      </c>
      <c r="AX261" s="2" t="s">
        <v>52</v>
      </c>
      <c r="AY261" s="2" t="s">
        <v>52</v>
      </c>
    </row>
    <row r="262" spans="1:51" ht="30" customHeight="1" x14ac:dyDescent="0.3">
      <c r="A262" s="9"/>
      <c r="B262" s="9"/>
      <c r="C262" s="9"/>
      <c r="D262" s="9"/>
      <c r="E262" s="13"/>
      <c r="F262" s="14"/>
      <c r="G262" s="13"/>
      <c r="H262" s="14"/>
      <c r="I262" s="13"/>
      <c r="J262" s="14"/>
      <c r="K262" s="13"/>
      <c r="L262" s="14"/>
      <c r="M262" s="9"/>
    </row>
    <row r="263" spans="1:51" ht="30" customHeight="1" x14ac:dyDescent="0.3">
      <c r="A263" s="34" t="s">
        <v>746</v>
      </c>
      <c r="B263" s="34"/>
      <c r="C263" s="34"/>
      <c r="D263" s="34"/>
      <c r="E263" s="35"/>
      <c r="F263" s="36"/>
      <c r="G263" s="35"/>
      <c r="H263" s="36"/>
      <c r="I263" s="35"/>
      <c r="J263" s="36"/>
      <c r="K263" s="35"/>
      <c r="L263" s="36"/>
      <c r="M263" s="34"/>
      <c r="N263" s="1" t="s">
        <v>730</v>
      </c>
    </row>
    <row r="264" spans="1:51" ht="30" customHeight="1" x14ac:dyDescent="0.3">
      <c r="A264" s="8" t="s">
        <v>747</v>
      </c>
      <c r="B264" s="8" t="s">
        <v>748</v>
      </c>
      <c r="C264" s="8" t="s">
        <v>382</v>
      </c>
      <c r="D264" s="9">
        <v>680</v>
      </c>
      <c r="E264" s="13">
        <f>단가대비표!O19</f>
        <v>0</v>
      </c>
      <c r="F264" s="14">
        <f>TRUNC(E264*D264,1)</f>
        <v>0</v>
      </c>
      <c r="G264" s="13">
        <f>단가대비표!P19</f>
        <v>0</v>
      </c>
      <c r="H264" s="14">
        <f>TRUNC(G264*D264,1)</f>
        <v>0</v>
      </c>
      <c r="I264" s="13">
        <f>단가대비표!V19</f>
        <v>0</v>
      </c>
      <c r="J264" s="14">
        <f>TRUNC(I264*D264,1)</f>
        <v>0</v>
      </c>
      <c r="K264" s="13">
        <f t="shared" ref="K264:L266" si="29">TRUNC(E264+G264+I264,1)</f>
        <v>0</v>
      </c>
      <c r="L264" s="14">
        <f t="shared" si="29"/>
        <v>0</v>
      </c>
      <c r="M264" s="8" t="s">
        <v>749</v>
      </c>
      <c r="N264" s="2" t="s">
        <v>730</v>
      </c>
      <c r="O264" s="2" t="s">
        <v>750</v>
      </c>
      <c r="P264" s="2" t="s">
        <v>64</v>
      </c>
      <c r="Q264" s="2" t="s">
        <v>64</v>
      </c>
      <c r="R264" s="2" t="s">
        <v>63</v>
      </c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2" t="s">
        <v>52</v>
      </c>
      <c r="AW264" s="2" t="s">
        <v>751</v>
      </c>
      <c r="AX264" s="2" t="s">
        <v>52</v>
      </c>
      <c r="AY264" s="2" t="s">
        <v>52</v>
      </c>
    </row>
    <row r="265" spans="1:51" ht="30" customHeight="1" x14ac:dyDescent="0.3">
      <c r="A265" s="8" t="s">
        <v>752</v>
      </c>
      <c r="B265" s="8" t="s">
        <v>753</v>
      </c>
      <c r="C265" s="8" t="s">
        <v>445</v>
      </c>
      <c r="D265" s="9">
        <v>0.98</v>
      </c>
      <c r="E265" s="13">
        <f>단가대비표!O5</f>
        <v>0</v>
      </c>
      <c r="F265" s="14">
        <f>TRUNC(E265*D265,1)</f>
        <v>0</v>
      </c>
      <c r="G265" s="13">
        <f>단가대비표!P5</f>
        <v>0</v>
      </c>
      <c r="H265" s="14">
        <f>TRUNC(G265*D265,1)</f>
        <v>0</v>
      </c>
      <c r="I265" s="13">
        <f>단가대비표!V5</f>
        <v>0</v>
      </c>
      <c r="J265" s="14">
        <f>TRUNC(I265*D265,1)</f>
        <v>0</v>
      </c>
      <c r="K265" s="13">
        <f t="shared" si="29"/>
        <v>0</v>
      </c>
      <c r="L265" s="14">
        <f t="shared" si="29"/>
        <v>0</v>
      </c>
      <c r="M265" s="8" t="s">
        <v>749</v>
      </c>
      <c r="N265" s="2" t="s">
        <v>730</v>
      </c>
      <c r="O265" s="2" t="s">
        <v>754</v>
      </c>
      <c r="P265" s="2" t="s">
        <v>64</v>
      </c>
      <c r="Q265" s="2" t="s">
        <v>64</v>
      </c>
      <c r="R265" s="2" t="s">
        <v>63</v>
      </c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2" t="s">
        <v>52</v>
      </c>
      <c r="AW265" s="2" t="s">
        <v>755</v>
      </c>
      <c r="AX265" s="2" t="s">
        <v>52</v>
      </c>
      <c r="AY265" s="2" t="s">
        <v>52</v>
      </c>
    </row>
    <row r="266" spans="1:51" ht="30" customHeight="1" x14ac:dyDescent="0.3">
      <c r="A266" s="8" t="s">
        <v>370</v>
      </c>
      <c r="B266" s="8" t="s">
        <v>371</v>
      </c>
      <c r="C266" s="8" t="s">
        <v>372</v>
      </c>
      <c r="D266" s="9">
        <v>0.66</v>
      </c>
      <c r="E266" s="13">
        <f>단가대비표!O52</f>
        <v>0</v>
      </c>
      <c r="F266" s="14">
        <f>TRUNC(E266*D266,1)</f>
        <v>0</v>
      </c>
      <c r="G266" s="13">
        <f>단가대비표!P52</f>
        <v>0</v>
      </c>
      <c r="H266" s="14">
        <f>TRUNC(G266*D266,1)</f>
        <v>0</v>
      </c>
      <c r="I266" s="13">
        <f>단가대비표!V52</f>
        <v>0</v>
      </c>
      <c r="J266" s="14">
        <f>TRUNC(I266*D266,1)</f>
        <v>0</v>
      </c>
      <c r="K266" s="13">
        <f t="shared" si="29"/>
        <v>0</v>
      </c>
      <c r="L266" s="14">
        <f t="shared" si="29"/>
        <v>0</v>
      </c>
      <c r="M266" s="8" t="s">
        <v>52</v>
      </c>
      <c r="N266" s="2" t="s">
        <v>730</v>
      </c>
      <c r="O266" s="2" t="s">
        <v>373</v>
      </c>
      <c r="P266" s="2" t="s">
        <v>64</v>
      </c>
      <c r="Q266" s="2" t="s">
        <v>64</v>
      </c>
      <c r="R266" s="2" t="s">
        <v>63</v>
      </c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2" t="s">
        <v>52</v>
      </c>
      <c r="AW266" s="2" t="s">
        <v>756</v>
      </c>
      <c r="AX266" s="2" t="s">
        <v>52</v>
      </c>
      <c r="AY266" s="2" t="s">
        <v>52</v>
      </c>
    </row>
    <row r="267" spans="1:51" ht="30" customHeight="1" x14ac:dyDescent="0.3">
      <c r="A267" s="8" t="s">
        <v>375</v>
      </c>
      <c r="B267" s="8" t="s">
        <v>52</v>
      </c>
      <c r="C267" s="8" t="s">
        <v>52</v>
      </c>
      <c r="D267" s="9"/>
      <c r="E267" s="13"/>
      <c r="F267" s="14">
        <f>TRUNC(SUMIF(N264:N266, N263, F264:F266),0)</f>
        <v>0</v>
      </c>
      <c r="G267" s="13"/>
      <c r="H267" s="14">
        <f>TRUNC(SUMIF(N264:N266, N263, H264:H266),0)</f>
        <v>0</v>
      </c>
      <c r="I267" s="13"/>
      <c r="J267" s="14">
        <f>TRUNC(SUMIF(N264:N266, N263, J264:J266),0)</f>
        <v>0</v>
      </c>
      <c r="K267" s="13"/>
      <c r="L267" s="14">
        <f>F267+H267+J267</f>
        <v>0</v>
      </c>
      <c r="M267" s="8" t="s">
        <v>52</v>
      </c>
      <c r="N267" s="2" t="s">
        <v>87</v>
      </c>
      <c r="O267" s="2" t="s">
        <v>87</v>
      </c>
      <c r="P267" s="2" t="s">
        <v>52</v>
      </c>
      <c r="Q267" s="2" t="s">
        <v>52</v>
      </c>
      <c r="R267" s="2" t="s">
        <v>52</v>
      </c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2" t="s">
        <v>52</v>
      </c>
      <c r="AW267" s="2" t="s">
        <v>52</v>
      </c>
      <c r="AX267" s="2" t="s">
        <v>52</v>
      </c>
      <c r="AY267" s="2" t="s">
        <v>52</v>
      </c>
    </row>
    <row r="268" spans="1:51" ht="30" customHeight="1" x14ac:dyDescent="0.3">
      <c r="A268" s="9"/>
      <c r="B268" s="9"/>
      <c r="C268" s="9"/>
      <c r="D268" s="9"/>
      <c r="E268" s="13"/>
      <c r="F268" s="14"/>
      <c r="G268" s="13"/>
      <c r="H268" s="14"/>
      <c r="I268" s="13"/>
      <c r="J268" s="14"/>
      <c r="K268" s="13"/>
      <c r="L268" s="14"/>
      <c r="M268" s="9"/>
    </row>
    <row r="269" spans="1:51" ht="30" customHeight="1" x14ac:dyDescent="0.3">
      <c r="A269" s="34" t="s">
        <v>757</v>
      </c>
      <c r="B269" s="34"/>
      <c r="C269" s="34"/>
      <c r="D269" s="34"/>
      <c r="E269" s="35"/>
      <c r="F269" s="36"/>
      <c r="G269" s="35"/>
      <c r="H269" s="36"/>
      <c r="I269" s="35"/>
      <c r="J269" s="36"/>
      <c r="K269" s="35"/>
      <c r="L269" s="36"/>
      <c r="M269" s="34"/>
      <c r="N269" s="1" t="s">
        <v>734</v>
      </c>
    </row>
    <row r="270" spans="1:51" ht="30" customHeight="1" x14ac:dyDescent="0.3">
      <c r="A270" s="8" t="s">
        <v>747</v>
      </c>
      <c r="B270" s="8" t="s">
        <v>748</v>
      </c>
      <c r="C270" s="8" t="s">
        <v>382</v>
      </c>
      <c r="D270" s="9">
        <v>1093</v>
      </c>
      <c r="E270" s="13">
        <f>단가대비표!O19</f>
        <v>0</v>
      </c>
      <c r="F270" s="14">
        <f>TRUNC(E270*D270,1)</f>
        <v>0</v>
      </c>
      <c r="G270" s="13">
        <f>단가대비표!P19</f>
        <v>0</v>
      </c>
      <c r="H270" s="14">
        <f>TRUNC(G270*D270,1)</f>
        <v>0</v>
      </c>
      <c r="I270" s="13">
        <f>단가대비표!V19</f>
        <v>0</v>
      </c>
      <c r="J270" s="14">
        <f>TRUNC(I270*D270,1)</f>
        <v>0</v>
      </c>
      <c r="K270" s="13">
        <f t="shared" ref="K270:L272" si="30">TRUNC(E270+G270+I270,1)</f>
        <v>0</v>
      </c>
      <c r="L270" s="14">
        <f t="shared" si="30"/>
        <v>0</v>
      </c>
      <c r="M270" s="8" t="s">
        <v>749</v>
      </c>
      <c r="N270" s="2" t="s">
        <v>734</v>
      </c>
      <c r="O270" s="2" t="s">
        <v>750</v>
      </c>
      <c r="P270" s="2" t="s">
        <v>64</v>
      </c>
      <c r="Q270" s="2" t="s">
        <v>64</v>
      </c>
      <c r="R270" s="2" t="s">
        <v>63</v>
      </c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2" t="s">
        <v>52</v>
      </c>
      <c r="AW270" s="2" t="s">
        <v>758</v>
      </c>
      <c r="AX270" s="2" t="s">
        <v>52</v>
      </c>
      <c r="AY270" s="2" t="s">
        <v>52</v>
      </c>
    </row>
    <row r="271" spans="1:51" ht="30" customHeight="1" x14ac:dyDescent="0.3">
      <c r="A271" s="8" t="s">
        <v>752</v>
      </c>
      <c r="B271" s="8" t="s">
        <v>753</v>
      </c>
      <c r="C271" s="8" t="s">
        <v>445</v>
      </c>
      <c r="D271" s="9">
        <v>0.78</v>
      </c>
      <c r="E271" s="13">
        <f>단가대비표!O5</f>
        <v>0</v>
      </c>
      <c r="F271" s="14">
        <f>TRUNC(E271*D271,1)</f>
        <v>0</v>
      </c>
      <c r="G271" s="13">
        <f>단가대비표!P5</f>
        <v>0</v>
      </c>
      <c r="H271" s="14">
        <f>TRUNC(G271*D271,1)</f>
        <v>0</v>
      </c>
      <c r="I271" s="13">
        <f>단가대비표!V5</f>
        <v>0</v>
      </c>
      <c r="J271" s="14">
        <f>TRUNC(I271*D271,1)</f>
        <v>0</v>
      </c>
      <c r="K271" s="13">
        <f t="shared" si="30"/>
        <v>0</v>
      </c>
      <c r="L271" s="14">
        <f t="shared" si="30"/>
        <v>0</v>
      </c>
      <c r="M271" s="8" t="s">
        <v>749</v>
      </c>
      <c r="N271" s="2" t="s">
        <v>734</v>
      </c>
      <c r="O271" s="2" t="s">
        <v>754</v>
      </c>
      <c r="P271" s="2" t="s">
        <v>64</v>
      </c>
      <c r="Q271" s="2" t="s">
        <v>64</v>
      </c>
      <c r="R271" s="2" t="s">
        <v>63</v>
      </c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2" t="s">
        <v>52</v>
      </c>
      <c r="AW271" s="2" t="s">
        <v>759</v>
      </c>
      <c r="AX271" s="2" t="s">
        <v>52</v>
      </c>
      <c r="AY271" s="2" t="s">
        <v>52</v>
      </c>
    </row>
    <row r="272" spans="1:51" ht="30" customHeight="1" x14ac:dyDescent="0.3">
      <c r="A272" s="8" t="s">
        <v>370</v>
      </c>
      <c r="B272" s="8" t="s">
        <v>371</v>
      </c>
      <c r="C272" s="8" t="s">
        <v>372</v>
      </c>
      <c r="D272" s="9">
        <v>0.66</v>
      </c>
      <c r="E272" s="13">
        <f>단가대비표!O52</f>
        <v>0</v>
      </c>
      <c r="F272" s="14">
        <f>TRUNC(E272*D272,1)</f>
        <v>0</v>
      </c>
      <c r="G272" s="13">
        <f>단가대비표!P52</f>
        <v>0</v>
      </c>
      <c r="H272" s="14">
        <f>TRUNC(G272*D272,1)</f>
        <v>0</v>
      </c>
      <c r="I272" s="13">
        <f>단가대비표!V52</f>
        <v>0</v>
      </c>
      <c r="J272" s="14">
        <f>TRUNC(I272*D272,1)</f>
        <v>0</v>
      </c>
      <c r="K272" s="13">
        <f t="shared" si="30"/>
        <v>0</v>
      </c>
      <c r="L272" s="14">
        <f t="shared" si="30"/>
        <v>0</v>
      </c>
      <c r="M272" s="8" t="s">
        <v>52</v>
      </c>
      <c r="N272" s="2" t="s">
        <v>734</v>
      </c>
      <c r="O272" s="2" t="s">
        <v>373</v>
      </c>
      <c r="P272" s="2" t="s">
        <v>64</v>
      </c>
      <c r="Q272" s="2" t="s">
        <v>64</v>
      </c>
      <c r="R272" s="2" t="s">
        <v>63</v>
      </c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2" t="s">
        <v>52</v>
      </c>
      <c r="AW272" s="2" t="s">
        <v>760</v>
      </c>
      <c r="AX272" s="2" t="s">
        <v>52</v>
      </c>
      <c r="AY272" s="2" t="s">
        <v>52</v>
      </c>
    </row>
    <row r="273" spans="1:51" ht="30" customHeight="1" x14ac:dyDescent="0.3">
      <c r="A273" s="8" t="s">
        <v>375</v>
      </c>
      <c r="B273" s="8" t="s">
        <v>52</v>
      </c>
      <c r="C273" s="8" t="s">
        <v>52</v>
      </c>
      <c r="D273" s="9"/>
      <c r="E273" s="13"/>
      <c r="F273" s="14">
        <f>TRUNC(SUMIF(N270:N272, N269, F270:F272),0)</f>
        <v>0</v>
      </c>
      <c r="G273" s="13"/>
      <c r="H273" s="14">
        <f>TRUNC(SUMIF(N270:N272, N269, H270:H272),0)</f>
        <v>0</v>
      </c>
      <c r="I273" s="13"/>
      <c r="J273" s="14">
        <f>TRUNC(SUMIF(N270:N272, N269, J270:J272),0)</f>
        <v>0</v>
      </c>
      <c r="K273" s="13"/>
      <c r="L273" s="14">
        <f>F273+H273+J273</f>
        <v>0</v>
      </c>
      <c r="M273" s="8" t="s">
        <v>52</v>
      </c>
      <c r="N273" s="2" t="s">
        <v>87</v>
      </c>
      <c r="O273" s="2" t="s">
        <v>87</v>
      </c>
      <c r="P273" s="2" t="s">
        <v>52</v>
      </c>
      <c r="Q273" s="2" t="s">
        <v>52</v>
      </c>
      <c r="R273" s="2" t="s">
        <v>52</v>
      </c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2" t="s">
        <v>52</v>
      </c>
      <c r="AW273" s="2" t="s">
        <v>52</v>
      </c>
      <c r="AX273" s="2" t="s">
        <v>52</v>
      </c>
      <c r="AY273" s="2" t="s">
        <v>52</v>
      </c>
    </row>
    <row r="274" spans="1:51" ht="30" customHeight="1" x14ac:dyDescent="0.3">
      <c r="A274" s="9"/>
      <c r="B274" s="9"/>
      <c r="C274" s="9"/>
      <c r="D274" s="9"/>
      <c r="E274" s="13"/>
      <c r="F274" s="14"/>
      <c r="G274" s="13"/>
      <c r="H274" s="14"/>
      <c r="I274" s="13"/>
      <c r="J274" s="14"/>
      <c r="K274" s="13"/>
      <c r="L274" s="14"/>
      <c r="M274" s="9"/>
    </row>
    <row r="275" spans="1:51" ht="30" customHeight="1" x14ac:dyDescent="0.3">
      <c r="A275" s="34" t="s">
        <v>761</v>
      </c>
      <c r="B275" s="34"/>
      <c r="C275" s="34"/>
      <c r="D275" s="34"/>
      <c r="E275" s="35"/>
      <c r="F275" s="36"/>
      <c r="G275" s="35"/>
      <c r="H275" s="36"/>
      <c r="I275" s="35"/>
      <c r="J275" s="36"/>
      <c r="K275" s="35"/>
      <c r="L275" s="36"/>
      <c r="M275" s="34"/>
      <c r="N275" s="1" t="s">
        <v>739</v>
      </c>
    </row>
    <row r="276" spans="1:51" ht="30" customHeight="1" x14ac:dyDescent="0.3">
      <c r="A276" s="8" t="s">
        <v>762</v>
      </c>
      <c r="B276" s="8" t="s">
        <v>371</v>
      </c>
      <c r="C276" s="8" t="s">
        <v>372</v>
      </c>
      <c r="D276" s="9">
        <v>0.122</v>
      </c>
      <c r="E276" s="13">
        <f>단가대비표!O59</f>
        <v>0</v>
      </c>
      <c r="F276" s="14">
        <f>TRUNC(E276*D276,1)</f>
        <v>0</v>
      </c>
      <c r="G276" s="13">
        <f>단가대비표!P59</f>
        <v>0</v>
      </c>
      <c r="H276" s="14">
        <f>TRUNC(G276*D276,1)</f>
        <v>0</v>
      </c>
      <c r="I276" s="13">
        <f>단가대비표!V59</f>
        <v>0</v>
      </c>
      <c r="J276" s="14">
        <f>TRUNC(I276*D276,1)</f>
        <v>0</v>
      </c>
      <c r="K276" s="13">
        <f t="shared" ref="K276:L278" si="31">TRUNC(E276+G276+I276,1)</f>
        <v>0</v>
      </c>
      <c r="L276" s="14">
        <f t="shared" si="31"/>
        <v>0</v>
      </c>
      <c r="M276" s="8" t="s">
        <v>52</v>
      </c>
      <c r="N276" s="2" t="s">
        <v>739</v>
      </c>
      <c r="O276" s="2" t="s">
        <v>763</v>
      </c>
      <c r="P276" s="2" t="s">
        <v>64</v>
      </c>
      <c r="Q276" s="2" t="s">
        <v>64</v>
      </c>
      <c r="R276" s="2" t="s">
        <v>63</v>
      </c>
      <c r="S276" s="3"/>
      <c r="T276" s="3"/>
      <c r="U276" s="3"/>
      <c r="V276" s="3">
        <v>1</v>
      </c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2" t="s">
        <v>52</v>
      </c>
      <c r="AW276" s="2" t="s">
        <v>764</v>
      </c>
      <c r="AX276" s="2" t="s">
        <v>52</v>
      </c>
      <c r="AY276" s="2" t="s">
        <v>52</v>
      </c>
    </row>
    <row r="277" spans="1:51" ht="30" customHeight="1" x14ac:dyDescent="0.3">
      <c r="A277" s="8" t="s">
        <v>370</v>
      </c>
      <c r="B277" s="8" t="s">
        <v>371</v>
      </c>
      <c r="C277" s="8" t="s">
        <v>372</v>
      </c>
      <c r="D277" s="9">
        <v>3.2000000000000001E-2</v>
      </c>
      <c r="E277" s="13">
        <f>단가대비표!O52</f>
        <v>0</v>
      </c>
      <c r="F277" s="14">
        <f>TRUNC(E277*D277,1)</f>
        <v>0</v>
      </c>
      <c r="G277" s="13">
        <f>단가대비표!P52</f>
        <v>0</v>
      </c>
      <c r="H277" s="14">
        <f>TRUNC(G277*D277,1)</f>
        <v>0</v>
      </c>
      <c r="I277" s="13">
        <f>단가대비표!V52</f>
        <v>0</v>
      </c>
      <c r="J277" s="14">
        <f>TRUNC(I277*D277,1)</f>
        <v>0</v>
      </c>
      <c r="K277" s="13">
        <f t="shared" si="31"/>
        <v>0</v>
      </c>
      <c r="L277" s="14">
        <f t="shared" si="31"/>
        <v>0</v>
      </c>
      <c r="M277" s="8" t="s">
        <v>52</v>
      </c>
      <c r="N277" s="2" t="s">
        <v>739</v>
      </c>
      <c r="O277" s="2" t="s">
        <v>373</v>
      </c>
      <c r="P277" s="2" t="s">
        <v>64</v>
      </c>
      <c r="Q277" s="2" t="s">
        <v>64</v>
      </c>
      <c r="R277" s="2" t="s">
        <v>63</v>
      </c>
      <c r="S277" s="3"/>
      <c r="T277" s="3"/>
      <c r="U277" s="3"/>
      <c r="V277" s="3">
        <v>1</v>
      </c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2" t="s">
        <v>52</v>
      </c>
      <c r="AW277" s="2" t="s">
        <v>765</v>
      </c>
      <c r="AX277" s="2" t="s">
        <v>52</v>
      </c>
      <c r="AY277" s="2" t="s">
        <v>52</v>
      </c>
    </row>
    <row r="278" spans="1:51" ht="30" customHeight="1" x14ac:dyDescent="0.3">
      <c r="A278" s="8" t="s">
        <v>566</v>
      </c>
      <c r="B278" s="8" t="s">
        <v>617</v>
      </c>
      <c r="C278" s="8" t="s">
        <v>334</v>
      </c>
      <c r="D278" s="9">
        <v>1</v>
      </c>
      <c r="E278" s="13">
        <v>0</v>
      </c>
      <c r="F278" s="14">
        <f>TRUNC(E278*D278,1)</f>
        <v>0</v>
      </c>
      <c r="G278" s="13">
        <v>0</v>
      </c>
      <c r="H278" s="14">
        <f>TRUNC(G278*D278,1)</f>
        <v>0</v>
      </c>
      <c r="I278" s="13">
        <f>TRUNC(SUMIF(V276:V278, RIGHTB(O278, 1), H276:H278)*U278, 2)</f>
        <v>0</v>
      </c>
      <c r="J278" s="14">
        <f>TRUNC(I278*D278,1)</f>
        <v>0</v>
      </c>
      <c r="K278" s="13">
        <f t="shared" si="31"/>
        <v>0</v>
      </c>
      <c r="L278" s="14">
        <f t="shared" si="31"/>
        <v>0</v>
      </c>
      <c r="M278" s="8" t="s">
        <v>52</v>
      </c>
      <c r="N278" s="2" t="s">
        <v>739</v>
      </c>
      <c r="O278" s="2" t="s">
        <v>394</v>
      </c>
      <c r="P278" s="2" t="s">
        <v>64</v>
      </c>
      <c r="Q278" s="2" t="s">
        <v>64</v>
      </c>
      <c r="R278" s="2" t="s">
        <v>64</v>
      </c>
      <c r="S278" s="3">
        <v>1</v>
      </c>
      <c r="T278" s="3">
        <v>2</v>
      </c>
      <c r="U278" s="3">
        <v>0.03</v>
      </c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2" t="s">
        <v>52</v>
      </c>
      <c r="AW278" s="2" t="s">
        <v>766</v>
      </c>
      <c r="AX278" s="2" t="s">
        <v>52</v>
      </c>
      <c r="AY278" s="2" t="s">
        <v>52</v>
      </c>
    </row>
    <row r="279" spans="1:51" ht="30" customHeight="1" x14ac:dyDescent="0.3">
      <c r="A279" s="8" t="s">
        <v>375</v>
      </c>
      <c r="B279" s="8" t="s">
        <v>52</v>
      </c>
      <c r="C279" s="8" t="s">
        <v>52</v>
      </c>
      <c r="D279" s="9"/>
      <c r="E279" s="13"/>
      <c r="F279" s="14">
        <f>TRUNC(SUMIF(N276:N278, N275, F276:F278),0)</f>
        <v>0</v>
      </c>
      <c r="G279" s="13"/>
      <c r="H279" s="14">
        <f>TRUNC(SUMIF(N276:N278, N275, H276:H278),0)</f>
        <v>0</v>
      </c>
      <c r="I279" s="13"/>
      <c r="J279" s="14">
        <f>TRUNC(SUMIF(N276:N278, N275, J276:J278),0)</f>
        <v>0</v>
      </c>
      <c r="K279" s="13"/>
      <c r="L279" s="14">
        <f>F279+H279+J279</f>
        <v>0</v>
      </c>
      <c r="M279" s="8" t="s">
        <v>52</v>
      </c>
      <c r="N279" s="2" t="s">
        <v>87</v>
      </c>
      <c r="O279" s="2" t="s">
        <v>87</v>
      </c>
      <c r="P279" s="2" t="s">
        <v>52</v>
      </c>
      <c r="Q279" s="2" t="s">
        <v>52</v>
      </c>
      <c r="R279" s="2" t="s">
        <v>52</v>
      </c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2" t="s">
        <v>52</v>
      </c>
      <c r="AW279" s="2" t="s">
        <v>52</v>
      </c>
      <c r="AX279" s="2" t="s">
        <v>52</v>
      </c>
      <c r="AY279" s="2" t="s">
        <v>52</v>
      </c>
    </row>
    <row r="280" spans="1:51" ht="30" customHeight="1" x14ac:dyDescent="0.3">
      <c r="A280" s="9"/>
      <c r="B280" s="9"/>
      <c r="C280" s="9"/>
      <c r="D280" s="9"/>
      <c r="E280" s="13"/>
      <c r="F280" s="14"/>
      <c r="G280" s="13"/>
      <c r="H280" s="14"/>
      <c r="I280" s="13"/>
      <c r="J280" s="14"/>
      <c r="K280" s="13"/>
      <c r="L280" s="14"/>
      <c r="M280" s="9"/>
    </row>
    <row r="281" spans="1:51" ht="30" customHeight="1" x14ac:dyDescent="0.3">
      <c r="A281" s="34" t="s">
        <v>767</v>
      </c>
      <c r="B281" s="34"/>
      <c r="C281" s="34"/>
      <c r="D281" s="34"/>
      <c r="E281" s="35"/>
      <c r="F281" s="36"/>
      <c r="G281" s="35"/>
      <c r="H281" s="36"/>
      <c r="I281" s="35"/>
      <c r="J281" s="36"/>
      <c r="K281" s="35"/>
      <c r="L281" s="36"/>
      <c r="M281" s="34"/>
      <c r="N281" s="1" t="s">
        <v>744</v>
      </c>
    </row>
    <row r="282" spans="1:51" ht="30" customHeight="1" x14ac:dyDescent="0.3">
      <c r="A282" s="8" t="s">
        <v>768</v>
      </c>
      <c r="B282" s="8" t="s">
        <v>371</v>
      </c>
      <c r="C282" s="8" t="s">
        <v>372</v>
      </c>
      <c r="D282" s="9">
        <v>1.6E-2</v>
      </c>
      <c r="E282" s="13">
        <f>단가대비표!O63</f>
        <v>0</v>
      </c>
      <c r="F282" s="14">
        <f>TRUNC(E282*D282,1)</f>
        <v>0</v>
      </c>
      <c r="G282" s="13">
        <f>단가대비표!P63</f>
        <v>0</v>
      </c>
      <c r="H282" s="14">
        <f>TRUNC(G282*D282,1)</f>
        <v>0</v>
      </c>
      <c r="I282" s="13">
        <f>단가대비표!V63</f>
        <v>0</v>
      </c>
      <c r="J282" s="14">
        <f>TRUNC(I282*D282,1)</f>
        <v>0</v>
      </c>
      <c r="K282" s="13">
        <f>TRUNC(E282+G282+I282,1)</f>
        <v>0</v>
      </c>
      <c r="L282" s="14">
        <f>TRUNC(F282+H282+J282,1)</f>
        <v>0</v>
      </c>
      <c r="M282" s="8" t="s">
        <v>52</v>
      </c>
      <c r="N282" s="2" t="s">
        <v>744</v>
      </c>
      <c r="O282" s="2" t="s">
        <v>769</v>
      </c>
      <c r="P282" s="2" t="s">
        <v>64</v>
      </c>
      <c r="Q282" s="2" t="s">
        <v>64</v>
      </c>
      <c r="R282" s="2" t="s">
        <v>63</v>
      </c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2" t="s">
        <v>52</v>
      </c>
      <c r="AW282" s="2" t="s">
        <v>770</v>
      </c>
      <c r="AX282" s="2" t="s">
        <v>52</v>
      </c>
      <c r="AY282" s="2" t="s">
        <v>52</v>
      </c>
    </row>
    <row r="283" spans="1:51" ht="30" customHeight="1" x14ac:dyDescent="0.3">
      <c r="A283" s="8" t="s">
        <v>375</v>
      </c>
      <c r="B283" s="8" t="s">
        <v>52</v>
      </c>
      <c r="C283" s="8" t="s">
        <v>52</v>
      </c>
      <c r="D283" s="9"/>
      <c r="E283" s="13"/>
      <c r="F283" s="14">
        <f>TRUNC(SUMIF(N282:N282, N281, F282:F282),0)</f>
        <v>0</v>
      </c>
      <c r="G283" s="13"/>
      <c r="H283" s="14">
        <f>TRUNC(SUMIF(N282:N282, N281, H282:H282),0)</f>
        <v>0</v>
      </c>
      <c r="I283" s="13"/>
      <c r="J283" s="14">
        <f>TRUNC(SUMIF(N282:N282, N281, J282:J282),0)</f>
        <v>0</v>
      </c>
      <c r="K283" s="13"/>
      <c r="L283" s="14">
        <f>F283+H283+J283</f>
        <v>0</v>
      </c>
      <c r="M283" s="8" t="s">
        <v>52</v>
      </c>
      <c r="N283" s="2" t="s">
        <v>87</v>
      </c>
      <c r="O283" s="2" t="s">
        <v>87</v>
      </c>
      <c r="P283" s="2" t="s">
        <v>52</v>
      </c>
      <c r="Q283" s="2" t="s">
        <v>52</v>
      </c>
      <c r="R283" s="2" t="s">
        <v>52</v>
      </c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2" t="s">
        <v>52</v>
      </c>
      <c r="AW283" s="2" t="s">
        <v>52</v>
      </c>
      <c r="AX283" s="2" t="s">
        <v>52</v>
      </c>
      <c r="AY283" s="2" t="s">
        <v>52</v>
      </c>
    </row>
    <row r="284" spans="1:51" ht="30" customHeight="1" x14ac:dyDescent="0.3">
      <c r="A284" s="9"/>
      <c r="B284" s="9"/>
      <c r="C284" s="9"/>
      <c r="D284" s="9"/>
      <c r="E284" s="13"/>
      <c r="F284" s="14"/>
      <c r="G284" s="13"/>
      <c r="H284" s="14"/>
      <c r="I284" s="13"/>
      <c r="J284" s="14"/>
      <c r="K284" s="13"/>
      <c r="L284" s="14"/>
      <c r="M284" s="9"/>
    </row>
    <row r="285" spans="1:51" ht="30" customHeight="1" x14ac:dyDescent="0.3">
      <c r="A285" s="34" t="s">
        <v>771</v>
      </c>
      <c r="B285" s="34"/>
      <c r="C285" s="34"/>
      <c r="D285" s="34"/>
      <c r="E285" s="35"/>
      <c r="F285" s="36"/>
      <c r="G285" s="35"/>
      <c r="H285" s="36"/>
      <c r="I285" s="35"/>
      <c r="J285" s="36"/>
      <c r="K285" s="35"/>
      <c r="L285" s="36"/>
      <c r="M285" s="34"/>
      <c r="N285" s="1" t="s">
        <v>436</v>
      </c>
    </row>
    <row r="286" spans="1:51" ht="30" customHeight="1" x14ac:dyDescent="0.3">
      <c r="A286" s="8" t="s">
        <v>762</v>
      </c>
      <c r="B286" s="8" t="s">
        <v>371</v>
      </c>
      <c r="C286" s="8" t="s">
        <v>372</v>
      </c>
      <c r="D286" s="9">
        <v>7.5999999999999998E-2</v>
      </c>
      <c r="E286" s="13">
        <f>단가대비표!O59</f>
        <v>0</v>
      </c>
      <c r="F286" s="14">
        <f>TRUNC(E286*D286,1)</f>
        <v>0</v>
      </c>
      <c r="G286" s="13">
        <f>단가대비표!P59</f>
        <v>0</v>
      </c>
      <c r="H286" s="14">
        <f>TRUNC(G286*D286,1)</f>
        <v>0</v>
      </c>
      <c r="I286" s="13">
        <f>단가대비표!V59</f>
        <v>0</v>
      </c>
      <c r="J286" s="14">
        <f>TRUNC(I286*D286,1)</f>
        <v>0</v>
      </c>
      <c r="K286" s="13">
        <f t="shared" ref="K286:L288" si="32">TRUNC(E286+G286+I286,1)</f>
        <v>0</v>
      </c>
      <c r="L286" s="14">
        <f t="shared" si="32"/>
        <v>0</v>
      </c>
      <c r="M286" s="8" t="s">
        <v>52</v>
      </c>
      <c r="N286" s="2" t="s">
        <v>436</v>
      </c>
      <c r="O286" s="2" t="s">
        <v>763</v>
      </c>
      <c r="P286" s="2" t="s">
        <v>64</v>
      </c>
      <c r="Q286" s="2" t="s">
        <v>64</v>
      </c>
      <c r="R286" s="2" t="s">
        <v>63</v>
      </c>
      <c r="S286" s="3"/>
      <c r="T286" s="3"/>
      <c r="U286" s="3"/>
      <c r="V286" s="3">
        <v>1</v>
      </c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2" t="s">
        <v>52</v>
      </c>
      <c r="AW286" s="2" t="s">
        <v>772</v>
      </c>
      <c r="AX286" s="2" t="s">
        <v>52</v>
      </c>
      <c r="AY286" s="2" t="s">
        <v>52</v>
      </c>
    </row>
    <row r="287" spans="1:51" ht="30" customHeight="1" x14ac:dyDescent="0.3">
      <c r="A287" s="8" t="s">
        <v>370</v>
      </c>
      <c r="B287" s="8" t="s">
        <v>371</v>
      </c>
      <c r="C287" s="8" t="s">
        <v>372</v>
      </c>
      <c r="D287" s="9">
        <v>3.4000000000000002E-2</v>
      </c>
      <c r="E287" s="13">
        <f>단가대비표!O52</f>
        <v>0</v>
      </c>
      <c r="F287" s="14">
        <f>TRUNC(E287*D287,1)</f>
        <v>0</v>
      </c>
      <c r="G287" s="13">
        <f>단가대비표!P52</f>
        <v>0</v>
      </c>
      <c r="H287" s="14">
        <f>TRUNC(G287*D287,1)</f>
        <v>0</v>
      </c>
      <c r="I287" s="13">
        <f>단가대비표!V52</f>
        <v>0</v>
      </c>
      <c r="J287" s="14">
        <f>TRUNC(I287*D287,1)</f>
        <v>0</v>
      </c>
      <c r="K287" s="13">
        <f t="shared" si="32"/>
        <v>0</v>
      </c>
      <c r="L287" s="14">
        <f t="shared" si="32"/>
        <v>0</v>
      </c>
      <c r="M287" s="8" t="s">
        <v>52</v>
      </c>
      <c r="N287" s="2" t="s">
        <v>436</v>
      </c>
      <c r="O287" s="2" t="s">
        <v>373</v>
      </c>
      <c r="P287" s="2" t="s">
        <v>64</v>
      </c>
      <c r="Q287" s="2" t="s">
        <v>64</v>
      </c>
      <c r="R287" s="2" t="s">
        <v>63</v>
      </c>
      <c r="S287" s="3"/>
      <c r="T287" s="3"/>
      <c r="U287" s="3"/>
      <c r="V287" s="3">
        <v>1</v>
      </c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2" t="s">
        <v>52</v>
      </c>
      <c r="AW287" s="2" t="s">
        <v>773</v>
      </c>
      <c r="AX287" s="2" t="s">
        <v>52</v>
      </c>
      <c r="AY287" s="2" t="s">
        <v>52</v>
      </c>
    </row>
    <row r="288" spans="1:51" ht="30" customHeight="1" x14ac:dyDescent="0.3">
      <c r="A288" s="8" t="s">
        <v>566</v>
      </c>
      <c r="B288" s="8" t="s">
        <v>617</v>
      </c>
      <c r="C288" s="8" t="s">
        <v>334</v>
      </c>
      <c r="D288" s="9">
        <v>1</v>
      </c>
      <c r="E288" s="13">
        <v>0</v>
      </c>
      <c r="F288" s="14">
        <f>TRUNC(E288*D288,1)</f>
        <v>0</v>
      </c>
      <c r="G288" s="13">
        <v>0</v>
      </c>
      <c r="H288" s="14">
        <f>TRUNC(G288*D288,1)</f>
        <v>0</v>
      </c>
      <c r="I288" s="13">
        <f>TRUNC(SUMIF(V286:V288, RIGHTB(O288, 1), H286:H288)*U288, 2)</f>
        <v>0</v>
      </c>
      <c r="J288" s="14">
        <f>TRUNC(I288*D288,1)</f>
        <v>0</v>
      </c>
      <c r="K288" s="13">
        <f t="shared" si="32"/>
        <v>0</v>
      </c>
      <c r="L288" s="14">
        <f t="shared" si="32"/>
        <v>0</v>
      </c>
      <c r="M288" s="8" t="s">
        <v>52</v>
      </c>
      <c r="N288" s="2" t="s">
        <v>436</v>
      </c>
      <c r="O288" s="2" t="s">
        <v>394</v>
      </c>
      <c r="P288" s="2" t="s">
        <v>64</v>
      </c>
      <c r="Q288" s="2" t="s">
        <v>64</v>
      </c>
      <c r="R288" s="2" t="s">
        <v>64</v>
      </c>
      <c r="S288" s="3">
        <v>1</v>
      </c>
      <c r="T288" s="3">
        <v>2</v>
      </c>
      <c r="U288" s="3">
        <v>0.03</v>
      </c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2" t="s">
        <v>52</v>
      </c>
      <c r="AW288" s="2" t="s">
        <v>774</v>
      </c>
      <c r="AX288" s="2" t="s">
        <v>52</v>
      </c>
      <c r="AY288" s="2" t="s">
        <v>52</v>
      </c>
    </row>
    <row r="289" spans="1:51" ht="30" customHeight="1" x14ac:dyDescent="0.3">
      <c r="A289" s="8" t="s">
        <v>375</v>
      </c>
      <c r="B289" s="8" t="s">
        <v>52</v>
      </c>
      <c r="C289" s="8" t="s">
        <v>52</v>
      </c>
      <c r="D289" s="9"/>
      <c r="E289" s="13"/>
      <c r="F289" s="14">
        <f>TRUNC(SUMIF(N286:N288, N285, F286:F288),0)</f>
        <v>0</v>
      </c>
      <c r="G289" s="13"/>
      <c r="H289" s="14">
        <f>TRUNC(SUMIF(N286:N288, N285, H286:H288),0)</f>
        <v>0</v>
      </c>
      <c r="I289" s="13"/>
      <c r="J289" s="14">
        <f>TRUNC(SUMIF(N286:N288, N285, J286:J288),0)</f>
        <v>0</v>
      </c>
      <c r="K289" s="13"/>
      <c r="L289" s="14">
        <f>F289+H289+J289</f>
        <v>0</v>
      </c>
      <c r="M289" s="8" t="s">
        <v>52</v>
      </c>
      <c r="N289" s="2" t="s">
        <v>87</v>
      </c>
      <c r="O289" s="2" t="s">
        <v>87</v>
      </c>
      <c r="P289" s="2" t="s">
        <v>52</v>
      </c>
      <c r="Q289" s="2" t="s">
        <v>52</v>
      </c>
      <c r="R289" s="2" t="s">
        <v>52</v>
      </c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2" t="s">
        <v>52</v>
      </c>
      <c r="AW289" s="2" t="s">
        <v>52</v>
      </c>
      <c r="AX289" s="2" t="s">
        <v>52</v>
      </c>
      <c r="AY289" s="2" t="s">
        <v>52</v>
      </c>
    </row>
    <row r="290" spans="1:51" ht="30" customHeight="1" x14ac:dyDescent="0.3">
      <c r="A290" s="9"/>
      <c r="B290" s="9"/>
      <c r="C290" s="9"/>
      <c r="D290" s="9"/>
      <c r="E290" s="13"/>
      <c r="F290" s="14"/>
      <c r="G290" s="13"/>
      <c r="H290" s="14"/>
      <c r="I290" s="13"/>
      <c r="J290" s="14"/>
      <c r="K290" s="13"/>
      <c r="L290" s="14"/>
      <c r="M290" s="9"/>
    </row>
    <row r="291" spans="1:51" ht="30" customHeight="1" x14ac:dyDescent="0.3">
      <c r="A291" s="34" t="s">
        <v>775</v>
      </c>
      <c r="B291" s="34"/>
      <c r="C291" s="34"/>
      <c r="D291" s="34"/>
      <c r="E291" s="35"/>
      <c r="F291" s="36"/>
      <c r="G291" s="35"/>
      <c r="H291" s="36"/>
      <c r="I291" s="35"/>
      <c r="J291" s="36"/>
      <c r="K291" s="35"/>
      <c r="L291" s="36"/>
      <c r="M291" s="34"/>
      <c r="N291" s="1" t="s">
        <v>441</v>
      </c>
    </row>
    <row r="292" spans="1:51" ht="30" customHeight="1" x14ac:dyDescent="0.3">
      <c r="A292" s="8" t="s">
        <v>768</v>
      </c>
      <c r="B292" s="8" t="s">
        <v>371</v>
      </c>
      <c r="C292" s="8" t="s">
        <v>372</v>
      </c>
      <c r="D292" s="9">
        <v>1.7000000000000001E-2</v>
      </c>
      <c r="E292" s="13">
        <f>단가대비표!O63</f>
        <v>0</v>
      </c>
      <c r="F292" s="14">
        <f>TRUNC(E292*D292,1)</f>
        <v>0</v>
      </c>
      <c r="G292" s="13">
        <f>단가대비표!P63</f>
        <v>0</v>
      </c>
      <c r="H292" s="14">
        <f>TRUNC(G292*D292,1)</f>
        <v>0</v>
      </c>
      <c r="I292" s="13">
        <f>단가대비표!V63</f>
        <v>0</v>
      </c>
      <c r="J292" s="14">
        <f>TRUNC(I292*D292,1)</f>
        <v>0</v>
      </c>
      <c r="K292" s="13">
        <f>TRUNC(E292+G292+I292,1)</f>
        <v>0</v>
      </c>
      <c r="L292" s="14">
        <f>TRUNC(F292+H292+J292,1)</f>
        <v>0</v>
      </c>
      <c r="M292" s="8" t="s">
        <v>52</v>
      </c>
      <c r="N292" s="2" t="s">
        <v>441</v>
      </c>
      <c r="O292" s="2" t="s">
        <v>769</v>
      </c>
      <c r="P292" s="2" t="s">
        <v>64</v>
      </c>
      <c r="Q292" s="2" t="s">
        <v>64</v>
      </c>
      <c r="R292" s="2" t="s">
        <v>63</v>
      </c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2" t="s">
        <v>52</v>
      </c>
      <c r="AW292" s="2" t="s">
        <v>776</v>
      </c>
      <c r="AX292" s="2" t="s">
        <v>52</v>
      </c>
      <c r="AY292" s="2" t="s">
        <v>52</v>
      </c>
    </row>
    <row r="293" spans="1:51" ht="30" customHeight="1" x14ac:dyDescent="0.3">
      <c r="A293" s="8" t="s">
        <v>375</v>
      </c>
      <c r="B293" s="8" t="s">
        <v>52</v>
      </c>
      <c r="C293" s="8" t="s">
        <v>52</v>
      </c>
      <c r="D293" s="9"/>
      <c r="E293" s="13"/>
      <c r="F293" s="14">
        <f>TRUNC(SUMIF(N292:N292, N291, F292:F292),0)</f>
        <v>0</v>
      </c>
      <c r="G293" s="13"/>
      <c r="H293" s="14">
        <f>TRUNC(SUMIF(N292:N292, N291, H292:H292),0)</f>
        <v>0</v>
      </c>
      <c r="I293" s="13"/>
      <c r="J293" s="14">
        <f>TRUNC(SUMIF(N292:N292, N291, J292:J292),0)</f>
        <v>0</v>
      </c>
      <c r="K293" s="13"/>
      <c r="L293" s="14">
        <f>F293+H293+J293</f>
        <v>0</v>
      </c>
      <c r="M293" s="8" t="s">
        <v>52</v>
      </c>
      <c r="N293" s="2" t="s">
        <v>87</v>
      </c>
      <c r="O293" s="2" t="s">
        <v>87</v>
      </c>
      <c r="P293" s="2" t="s">
        <v>52</v>
      </c>
      <c r="Q293" s="2" t="s">
        <v>52</v>
      </c>
      <c r="R293" s="2" t="s">
        <v>52</v>
      </c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2" t="s">
        <v>52</v>
      </c>
      <c r="AW293" s="2" t="s">
        <v>52</v>
      </c>
      <c r="AX293" s="2" t="s">
        <v>52</v>
      </c>
      <c r="AY293" s="2" t="s">
        <v>52</v>
      </c>
    </row>
    <row r="294" spans="1:51" ht="30" customHeight="1" x14ac:dyDescent="0.3">
      <c r="A294" s="9"/>
      <c r="B294" s="9"/>
      <c r="C294" s="9"/>
      <c r="D294" s="9"/>
      <c r="E294" s="13"/>
      <c r="F294" s="14"/>
      <c r="G294" s="13"/>
      <c r="H294" s="14"/>
      <c r="I294" s="13"/>
      <c r="J294" s="14"/>
      <c r="K294" s="13"/>
      <c r="L294" s="14"/>
      <c r="M294" s="9"/>
    </row>
    <row r="295" spans="1:51" ht="30" customHeight="1" x14ac:dyDescent="0.3">
      <c r="A295" s="34" t="s">
        <v>777</v>
      </c>
      <c r="B295" s="34"/>
      <c r="C295" s="34"/>
      <c r="D295" s="34"/>
      <c r="E295" s="35"/>
      <c r="F295" s="36"/>
      <c r="G295" s="35"/>
      <c r="H295" s="36"/>
      <c r="I295" s="35"/>
      <c r="J295" s="36"/>
      <c r="K295" s="35"/>
      <c r="L295" s="36"/>
      <c r="M295" s="34"/>
      <c r="N295" s="1" t="s">
        <v>447</v>
      </c>
    </row>
    <row r="296" spans="1:51" ht="30" customHeight="1" x14ac:dyDescent="0.3">
      <c r="A296" s="8" t="s">
        <v>778</v>
      </c>
      <c r="B296" s="8" t="s">
        <v>779</v>
      </c>
      <c r="C296" s="8" t="s">
        <v>382</v>
      </c>
      <c r="D296" s="9">
        <v>1093</v>
      </c>
      <c r="E296" s="13">
        <f>단가대비표!O20</f>
        <v>0</v>
      </c>
      <c r="F296" s="14">
        <f>TRUNC(E296*D296,1)</f>
        <v>0</v>
      </c>
      <c r="G296" s="13">
        <f>단가대비표!P20</f>
        <v>0</v>
      </c>
      <c r="H296" s="14">
        <f>TRUNC(G296*D296,1)</f>
        <v>0</v>
      </c>
      <c r="I296" s="13">
        <f>단가대비표!V20</f>
        <v>0</v>
      </c>
      <c r="J296" s="14">
        <f>TRUNC(I296*D296,1)</f>
        <v>0</v>
      </c>
      <c r="K296" s="13">
        <f t="shared" ref="K296:L298" si="33">TRUNC(E296+G296+I296,1)</f>
        <v>0</v>
      </c>
      <c r="L296" s="14">
        <f t="shared" si="33"/>
        <v>0</v>
      </c>
      <c r="M296" s="8" t="s">
        <v>52</v>
      </c>
      <c r="N296" s="2" t="s">
        <v>447</v>
      </c>
      <c r="O296" s="2" t="s">
        <v>780</v>
      </c>
      <c r="P296" s="2" t="s">
        <v>64</v>
      </c>
      <c r="Q296" s="2" t="s">
        <v>64</v>
      </c>
      <c r="R296" s="2" t="s">
        <v>63</v>
      </c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2" t="s">
        <v>52</v>
      </c>
      <c r="AW296" s="2" t="s">
        <v>781</v>
      </c>
      <c r="AX296" s="2" t="s">
        <v>52</v>
      </c>
      <c r="AY296" s="2" t="s">
        <v>52</v>
      </c>
    </row>
    <row r="297" spans="1:51" ht="30" customHeight="1" x14ac:dyDescent="0.3">
      <c r="A297" s="8" t="s">
        <v>752</v>
      </c>
      <c r="B297" s="8" t="s">
        <v>753</v>
      </c>
      <c r="C297" s="8" t="s">
        <v>445</v>
      </c>
      <c r="D297" s="9">
        <v>0.78</v>
      </c>
      <c r="E297" s="13">
        <f>단가대비표!O5</f>
        <v>0</v>
      </c>
      <c r="F297" s="14">
        <f>TRUNC(E297*D297,1)</f>
        <v>0</v>
      </c>
      <c r="G297" s="13">
        <f>단가대비표!P5</f>
        <v>0</v>
      </c>
      <c r="H297" s="14">
        <f>TRUNC(G297*D297,1)</f>
        <v>0</v>
      </c>
      <c r="I297" s="13">
        <f>단가대비표!V5</f>
        <v>0</v>
      </c>
      <c r="J297" s="14">
        <f>TRUNC(I297*D297,1)</f>
        <v>0</v>
      </c>
      <c r="K297" s="13">
        <f t="shared" si="33"/>
        <v>0</v>
      </c>
      <c r="L297" s="14">
        <f t="shared" si="33"/>
        <v>0</v>
      </c>
      <c r="M297" s="8" t="s">
        <v>749</v>
      </c>
      <c r="N297" s="2" t="s">
        <v>447</v>
      </c>
      <c r="O297" s="2" t="s">
        <v>754</v>
      </c>
      <c r="P297" s="2" t="s">
        <v>64</v>
      </c>
      <c r="Q297" s="2" t="s">
        <v>64</v>
      </c>
      <c r="R297" s="2" t="s">
        <v>63</v>
      </c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2" t="s">
        <v>52</v>
      </c>
      <c r="AW297" s="2" t="s">
        <v>782</v>
      </c>
      <c r="AX297" s="2" t="s">
        <v>52</v>
      </c>
      <c r="AY297" s="2" t="s">
        <v>52</v>
      </c>
    </row>
    <row r="298" spans="1:51" ht="30" customHeight="1" x14ac:dyDescent="0.3">
      <c r="A298" s="8" t="s">
        <v>370</v>
      </c>
      <c r="B298" s="8" t="s">
        <v>371</v>
      </c>
      <c r="C298" s="8" t="s">
        <v>372</v>
      </c>
      <c r="D298" s="9">
        <v>0.66</v>
      </c>
      <c r="E298" s="13">
        <f>단가대비표!O52</f>
        <v>0</v>
      </c>
      <c r="F298" s="14">
        <f>TRUNC(E298*D298,1)</f>
        <v>0</v>
      </c>
      <c r="G298" s="13">
        <f>단가대비표!P52</f>
        <v>0</v>
      </c>
      <c r="H298" s="14">
        <f>TRUNC(G298*D298,1)</f>
        <v>0</v>
      </c>
      <c r="I298" s="13">
        <f>단가대비표!V52</f>
        <v>0</v>
      </c>
      <c r="J298" s="14">
        <f>TRUNC(I298*D298,1)</f>
        <v>0</v>
      </c>
      <c r="K298" s="13">
        <f t="shared" si="33"/>
        <v>0</v>
      </c>
      <c r="L298" s="14">
        <f t="shared" si="33"/>
        <v>0</v>
      </c>
      <c r="M298" s="8" t="s">
        <v>52</v>
      </c>
      <c r="N298" s="2" t="s">
        <v>447</v>
      </c>
      <c r="O298" s="2" t="s">
        <v>373</v>
      </c>
      <c r="P298" s="2" t="s">
        <v>64</v>
      </c>
      <c r="Q298" s="2" t="s">
        <v>64</v>
      </c>
      <c r="R298" s="2" t="s">
        <v>63</v>
      </c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2" t="s">
        <v>52</v>
      </c>
      <c r="AW298" s="2" t="s">
        <v>783</v>
      </c>
      <c r="AX298" s="2" t="s">
        <v>52</v>
      </c>
      <c r="AY298" s="2" t="s">
        <v>52</v>
      </c>
    </row>
    <row r="299" spans="1:51" ht="30" customHeight="1" x14ac:dyDescent="0.3">
      <c r="A299" s="8" t="s">
        <v>375</v>
      </c>
      <c r="B299" s="8" t="s">
        <v>52</v>
      </c>
      <c r="C299" s="8" t="s">
        <v>52</v>
      </c>
      <c r="D299" s="9"/>
      <c r="E299" s="13"/>
      <c r="F299" s="14">
        <f>TRUNC(SUMIF(N296:N298, N295, F296:F298),0)</f>
        <v>0</v>
      </c>
      <c r="G299" s="13"/>
      <c r="H299" s="14">
        <f>TRUNC(SUMIF(N296:N298, N295, H296:H298),0)</f>
        <v>0</v>
      </c>
      <c r="I299" s="13"/>
      <c r="J299" s="14">
        <f>TRUNC(SUMIF(N296:N298, N295, J296:J298),0)</f>
        <v>0</v>
      </c>
      <c r="K299" s="13"/>
      <c r="L299" s="14">
        <f>F299+H299+J299</f>
        <v>0</v>
      </c>
      <c r="M299" s="8" t="s">
        <v>52</v>
      </c>
      <c r="N299" s="2" t="s">
        <v>87</v>
      </c>
      <c r="O299" s="2" t="s">
        <v>87</v>
      </c>
      <c r="P299" s="2" t="s">
        <v>52</v>
      </c>
      <c r="Q299" s="2" t="s">
        <v>52</v>
      </c>
      <c r="R299" s="2" t="s">
        <v>52</v>
      </c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2" t="s">
        <v>52</v>
      </c>
      <c r="AW299" s="2" t="s">
        <v>52</v>
      </c>
      <c r="AX299" s="2" t="s">
        <v>52</v>
      </c>
      <c r="AY299" s="2" t="s">
        <v>52</v>
      </c>
    </row>
    <row r="300" spans="1:51" ht="30" customHeight="1" x14ac:dyDescent="0.3">
      <c r="A300" s="9"/>
      <c r="B300" s="9"/>
      <c r="C300" s="9"/>
      <c r="D300" s="9"/>
      <c r="E300" s="13"/>
      <c r="F300" s="14"/>
      <c r="G300" s="13"/>
      <c r="H300" s="14"/>
      <c r="I300" s="13"/>
      <c r="J300" s="14"/>
      <c r="K300" s="13"/>
      <c r="L300" s="14"/>
      <c r="M300" s="9"/>
    </row>
    <row r="301" spans="1:51" ht="30" customHeight="1" x14ac:dyDescent="0.3">
      <c r="A301" s="34" t="s">
        <v>784</v>
      </c>
      <c r="B301" s="34"/>
      <c r="C301" s="34"/>
      <c r="D301" s="34"/>
      <c r="E301" s="35"/>
      <c r="F301" s="36"/>
      <c r="G301" s="35"/>
      <c r="H301" s="36"/>
      <c r="I301" s="35"/>
      <c r="J301" s="36"/>
      <c r="K301" s="35"/>
      <c r="L301" s="36"/>
      <c r="M301" s="34"/>
      <c r="N301" s="1" t="s">
        <v>474</v>
      </c>
    </row>
    <row r="302" spans="1:51" ht="30" customHeight="1" x14ac:dyDescent="0.3">
      <c r="A302" s="8" t="s">
        <v>584</v>
      </c>
      <c r="B302" s="8" t="s">
        <v>785</v>
      </c>
      <c r="C302" s="8" t="s">
        <v>382</v>
      </c>
      <c r="D302" s="9">
        <v>3.7600000000000001E-2</v>
      </c>
      <c r="E302" s="13">
        <f>단가대비표!O14</f>
        <v>0</v>
      </c>
      <c r="F302" s="14">
        <f>TRUNC(E302*D302,1)</f>
        <v>0</v>
      </c>
      <c r="G302" s="13">
        <f>단가대비표!P14</f>
        <v>0</v>
      </c>
      <c r="H302" s="14">
        <f>TRUNC(G302*D302,1)</f>
        <v>0</v>
      </c>
      <c r="I302" s="13">
        <f>단가대비표!V14</f>
        <v>0</v>
      </c>
      <c r="J302" s="14">
        <f>TRUNC(I302*D302,1)</f>
        <v>0</v>
      </c>
      <c r="K302" s="13">
        <f t="shared" ref="K302:L304" si="34">TRUNC(E302+G302+I302,1)</f>
        <v>0</v>
      </c>
      <c r="L302" s="14">
        <f t="shared" si="34"/>
        <v>0</v>
      </c>
      <c r="M302" s="8" t="s">
        <v>52</v>
      </c>
      <c r="N302" s="2" t="s">
        <v>474</v>
      </c>
      <c r="O302" s="2" t="s">
        <v>786</v>
      </c>
      <c r="P302" s="2" t="s">
        <v>64</v>
      </c>
      <c r="Q302" s="2" t="s">
        <v>64</v>
      </c>
      <c r="R302" s="2" t="s">
        <v>63</v>
      </c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2" t="s">
        <v>52</v>
      </c>
      <c r="AW302" s="2" t="s">
        <v>787</v>
      </c>
      <c r="AX302" s="2" t="s">
        <v>52</v>
      </c>
      <c r="AY302" s="2" t="s">
        <v>52</v>
      </c>
    </row>
    <row r="303" spans="1:51" ht="30" customHeight="1" x14ac:dyDescent="0.3">
      <c r="A303" s="8" t="s">
        <v>517</v>
      </c>
      <c r="B303" s="8" t="s">
        <v>588</v>
      </c>
      <c r="C303" s="8" t="s">
        <v>382</v>
      </c>
      <c r="D303" s="9">
        <v>3.4000000000000002E-2</v>
      </c>
      <c r="E303" s="13">
        <f>일위대가목록!E59</f>
        <v>0</v>
      </c>
      <c r="F303" s="14">
        <f>TRUNC(E303*D303,1)</f>
        <v>0</v>
      </c>
      <c r="G303" s="13">
        <f>일위대가목록!F59</f>
        <v>0</v>
      </c>
      <c r="H303" s="14">
        <f>TRUNC(G303*D303,1)</f>
        <v>0</v>
      </c>
      <c r="I303" s="13">
        <f>일위대가목록!G59</f>
        <v>0</v>
      </c>
      <c r="J303" s="14">
        <f>TRUNC(I303*D303,1)</f>
        <v>0</v>
      </c>
      <c r="K303" s="13">
        <f t="shared" si="34"/>
        <v>0</v>
      </c>
      <c r="L303" s="14">
        <f t="shared" si="34"/>
        <v>0</v>
      </c>
      <c r="M303" s="8" t="s">
        <v>589</v>
      </c>
      <c r="N303" s="2" t="s">
        <v>474</v>
      </c>
      <c r="O303" s="2" t="s">
        <v>590</v>
      </c>
      <c r="P303" s="2" t="s">
        <v>63</v>
      </c>
      <c r="Q303" s="2" t="s">
        <v>64</v>
      </c>
      <c r="R303" s="2" t="s">
        <v>64</v>
      </c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2" t="s">
        <v>52</v>
      </c>
      <c r="AW303" s="2" t="s">
        <v>788</v>
      </c>
      <c r="AX303" s="2" t="s">
        <v>52</v>
      </c>
      <c r="AY303" s="2" t="s">
        <v>52</v>
      </c>
    </row>
    <row r="304" spans="1:51" ht="30" customHeight="1" x14ac:dyDescent="0.3">
      <c r="A304" s="8" t="s">
        <v>481</v>
      </c>
      <c r="B304" s="8" t="s">
        <v>482</v>
      </c>
      <c r="C304" s="8" t="s">
        <v>382</v>
      </c>
      <c r="D304" s="9">
        <v>-2E-3</v>
      </c>
      <c r="E304" s="13">
        <f>단가대비표!O8</f>
        <v>0</v>
      </c>
      <c r="F304" s="14">
        <f>TRUNC(E304*D304,1)</f>
        <v>0</v>
      </c>
      <c r="G304" s="13">
        <f>단가대비표!P8</f>
        <v>0</v>
      </c>
      <c r="H304" s="14">
        <f>TRUNC(G304*D304,1)</f>
        <v>0</v>
      </c>
      <c r="I304" s="13">
        <f>단가대비표!V8</f>
        <v>0</v>
      </c>
      <c r="J304" s="14">
        <f>TRUNC(I304*D304,1)</f>
        <v>0</v>
      </c>
      <c r="K304" s="13">
        <f t="shared" si="34"/>
        <v>0</v>
      </c>
      <c r="L304" s="14">
        <f t="shared" si="34"/>
        <v>0</v>
      </c>
      <c r="M304" s="8" t="s">
        <v>483</v>
      </c>
      <c r="N304" s="2" t="s">
        <v>474</v>
      </c>
      <c r="O304" s="2" t="s">
        <v>484</v>
      </c>
      <c r="P304" s="2" t="s">
        <v>64</v>
      </c>
      <c r="Q304" s="2" t="s">
        <v>64</v>
      </c>
      <c r="R304" s="2" t="s">
        <v>63</v>
      </c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2" t="s">
        <v>52</v>
      </c>
      <c r="AW304" s="2" t="s">
        <v>789</v>
      </c>
      <c r="AX304" s="2" t="s">
        <v>52</v>
      </c>
      <c r="AY304" s="2" t="s">
        <v>52</v>
      </c>
    </row>
    <row r="305" spans="1:51" ht="30" customHeight="1" x14ac:dyDescent="0.3">
      <c r="A305" s="8" t="s">
        <v>375</v>
      </c>
      <c r="B305" s="8" t="s">
        <v>52</v>
      </c>
      <c r="C305" s="8" t="s">
        <v>52</v>
      </c>
      <c r="D305" s="9"/>
      <c r="E305" s="13"/>
      <c r="F305" s="14">
        <f>TRUNC(SUMIF(N302:N304, N301, F302:F304),0)</f>
        <v>0</v>
      </c>
      <c r="G305" s="13"/>
      <c r="H305" s="14">
        <f>TRUNC(SUMIF(N302:N304, N301, H302:H304),0)</f>
        <v>0</v>
      </c>
      <c r="I305" s="13"/>
      <c r="J305" s="14">
        <f>TRUNC(SUMIF(N302:N304, N301, J302:J304),0)</f>
        <v>0</v>
      </c>
      <c r="K305" s="13"/>
      <c r="L305" s="14">
        <f>F305+H305+J305</f>
        <v>0</v>
      </c>
      <c r="M305" s="8" t="s">
        <v>52</v>
      </c>
      <c r="N305" s="2" t="s">
        <v>87</v>
      </c>
      <c r="O305" s="2" t="s">
        <v>87</v>
      </c>
      <c r="P305" s="2" t="s">
        <v>52</v>
      </c>
      <c r="Q305" s="2" t="s">
        <v>52</v>
      </c>
      <c r="R305" s="2" t="s">
        <v>52</v>
      </c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2" t="s">
        <v>52</v>
      </c>
      <c r="AW305" s="2" t="s">
        <v>52</v>
      </c>
      <c r="AX305" s="2" t="s">
        <v>52</v>
      </c>
      <c r="AY305" s="2" t="s">
        <v>52</v>
      </c>
    </row>
    <row r="306" spans="1:51" ht="30" customHeight="1" x14ac:dyDescent="0.3">
      <c r="A306" s="9"/>
      <c r="B306" s="9"/>
      <c r="C306" s="9"/>
      <c r="D306" s="9"/>
      <c r="E306" s="13"/>
      <c r="F306" s="14"/>
      <c r="G306" s="13"/>
      <c r="H306" s="14"/>
      <c r="I306" s="13"/>
      <c r="J306" s="14"/>
      <c r="K306" s="13"/>
      <c r="L306" s="14"/>
      <c r="M306" s="9"/>
    </row>
    <row r="307" spans="1:51" ht="30" customHeight="1" x14ac:dyDescent="0.3">
      <c r="A307" s="34" t="s">
        <v>790</v>
      </c>
      <c r="B307" s="34"/>
      <c r="C307" s="34"/>
      <c r="D307" s="34"/>
      <c r="E307" s="35"/>
      <c r="F307" s="36"/>
      <c r="G307" s="35"/>
      <c r="H307" s="36"/>
      <c r="I307" s="35"/>
      <c r="J307" s="36"/>
      <c r="K307" s="35"/>
      <c r="L307" s="36"/>
      <c r="M307" s="34"/>
      <c r="N307" s="1" t="s">
        <v>479</v>
      </c>
    </row>
    <row r="308" spans="1:51" ht="30" customHeight="1" x14ac:dyDescent="0.3">
      <c r="A308" s="8" t="s">
        <v>791</v>
      </c>
      <c r="B308" s="8" t="s">
        <v>371</v>
      </c>
      <c r="C308" s="8" t="s">
        <v>372</v>
      </c>
      <c r="D308" s="9">
        <v>1.2160000000000001E-2</v>
      </c>
      <c r="E308" s="13">
        <f>단가대비표!O55</f>
        <v>0</v>
      </c>
      <c r="F308" s="14">
        <f>TRUNC(E308*D308,1)</f>
        <v>0</v>
      </c>
      <c r="G308" s="13">
        <f>단가대비표!P55</f>
        <v>0</v>
      </c>
      <c r="H308" s="14">
        <f>TRUNC(G308*D308,1)</f>
        <v>0</v>
      </c>
      <c r="I308" s="13">
        <f>단가대비표!V55</f>
        <v>0</v>
      </c>
      <c r="J308" s="14">
        <f>TRUNC(I308*D308,1)</f>
        <v>0</v>
      </c>
      <c r="K308" s="13">
        <f t="shared" ref="K308:L312" si="35">TRUNC(E308+G308+I308,1)</f>
        <v>0</v>
      </c>
      <c r="L308" s="14">
        <f t="shared" si="35"/>
        <v>0</v>
      </c>
      <c r="M308" s="8" t="s">
        <v>52</v>
      </c>
      <c r="N308" s="2" t="s">
        <v>479</v>
      </c>
      <c r="O308" s="2" t="s">
        <v>792</v>
      </c>
      <c r="P308" s="2" t="s">
        <v>64</v>
      </c>
      <c r="Q308" s="2" t="s">
        <v>64</v>
      </c>
      <c r="R308" s="2" t="s">
        <v>63</v>
      </c>
      <c r="S308" s="3"/>
      <c r="T308" s="3"/>
      <c r="U308" s="3"/>
      <c r="V308" s="3">
        <v>1</v>
      </c>
      <c r="W308" s="3">
        <v>2</v>
      </c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2" t="s">
        <v>52</v>
      </c>
      <c r="AW308" s="2" t="s">
        <v>793</v>
      </c>
      <c r="AX308" s="2" t="s">
        <v>52</v>
      </c>
      <c r="AY308" s="2" t="s">
        <v>52</v>
      </c>
    </row>
    <row r="309" spans="1:51" ht="30" customHeight="1" x14ac:dyDescent="0.3">
      <c r="A309" s="8" t="s">
        <v>794</v>
      </c>
      <c r="B309" s="8" t="s">
        <v>371</v>
      </c>
      <c r="C309" s="8" t="s">
        <v>372</v>
      </c>
      <c r="D309" s="9">
        <v>1.3509999999999999E-2</v>
      </c>
      <c r="E309" s="13">
        <f>단가대비표!O53</f>
        <v>0</v>
      </c>
      <c r="F309" s="14">
        <f>TRUNC(E309*D309,1)</f>
        <v>0</v>
      </c>
      <c r="G309" s="13">
        <f>단가대비표!P53</f>
        <v>0</v>
      </c>
      <c r="H309" s="14">
        <f>TRUNC(G309*D309,1)</f>
        <v>0</v>
      </c>
      <c r="I309" s="13">
        <f>단가대비표!V53</f>
        <v>0</v>
      </c>
      <c r="J309" s="14">
        <f>TRUNC(I309*D309,1)</f>
        <v>0</v>
      </c>
      <c r="K309" s="13">
        <f t="shared" si="35"/>
        <v>0</v>
      </c>
      <c r="L309" s="14">
        <f t="shared" si="35"/>
        <v>0</v>
      </c>
      <c r="M309" s="8" t="s">
        <v>52</v>
      </c>
      <c r="N309" s="2" t="s">
        <v>479</v>
      </c>
      <c r="O309" s="2" t="s">
        <v>795</v>
      </c>
      <c r="P309" s="2" t="s">
        <v>64</v>
      </c>
      <c r="Q309" s="2" t="s">
        <v>64</v>
      </c>
      <c r="R309" s="2" t="s">
        <v>63</v>
      </c>
      <c r="S309" s="3"/>
      <c r="T309" s="3"/>
      <c r="U309" s="3"/>
      <c r="V309" s="3">
        <v>1</v>
      </c>
      <c r="W309" s="3">
        <v>2</v>
      </c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2" t="s">
        <v>52</v>
      </c>
      <c r="AW309" s="2" t="s">
        <v>796</v>
      </c>
      <c r="AX309" s="2" t="s">
        <v>52</v>
      </c>
      <c r="AY309" s="2" t="s">
        <v>52</v>
      </c>
    </row>
    <row r="310" spans="1:51" ht="30" customHeight="1" x14ac:dyDescent="0.3">
      <c r="A310" s="8" t="s">
        <v>370</v>
      </c>
      <c r="B310" s="8" t="s">
        <v>371</v>
      </c>
      <c r="C310" s="8" t="s">
        <v>372</v>
      </c>
      <c r="D310" s="9">
        <v>3.9500000000000004E-3</v>
      </c>
      <c r="E310" s="13">
        <f>단가대비표!O52</f>
        <v>0</v>
      </c>
      <c r="F310" s="14">
        <f>TRUNC(E310*D310,1)</f>
        <v>0</v>
      </c>
      <c r="G310" s="13">
        <f>단가대비표!P52</f>
        <v>0</v>
      </c>
      <c r="H310" s="14">
        <f>TRUNC(G310*D310,1)</f>
        <v>0</v>
      </c>
      <c r="I310" s="13">
        <f>단가대비표!V52</f>
        <v>0</v>
      </c>
      <c r="J310" s="14">
        <f>TRUNC(I310*D310,1)</f>
        <v>0</v>
      </c>
      <c r="K310" s="13">
        <f t="shared" si="35"/>
        <v>0</v>
      </c>
      <c r="L310" s="14">
        <f t="shared" si="35"/>
        <v>0</v>
      </c>
      <c r="M310" s="8" t="s">
        <v>52</v>
      </c>
      <c r="N310" s="2" t="s">
        <v>479</v>
      </c>
      <c r="O310" s="2" t="s">
        <v>373</v>
      </c>
      <c r="P310" s="2" t="s">
        <v>64</v>
      </c>
      <c r="Q310" s="2" t="s">
        <v>64</v>
      </c>
      <c r="R310" s="2" t="s">
        <v>63</v>
      </c>
      <c r="S310" s="3"/>
      <c r="T310" s="3"/>
      <c r="U310" s="3"/>
      <c r="V310" s="3">
        <v>1</v>
      </c>
      <c r="W310" s="3">
        <v>2</v>
      </c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2" t="s">
        <v>52</v>
      </c>
      <c r="AW310" s="2" t="s">
        <v>797</v>
      </c>
      <c r="AX310" s="2" t="s">
        <v>52</v>
      </c>
      <c r="AY310" s="2" t="s">
        <v>52</v>
      </c>
    </row>
    <row r="311" spans="1:51" ht="30" customHeight="1" x14ac:dyDescent="0.3">
      <c r="A311" s="8" t="s">
        <v>566</v>
      </c>
      <c r="B311" s="8" t="s">
        <v>630</v>
      </c>
      <c r="C311" s="8" t="s">
        <v>334</v>
      </c>
      <c r="D311" s="9">
        <v>1</v>
      </c>
      <c r="E311" s="13">
        <v>0</v>
      </c>
      <c r="F311" s="14">
        <f>TRUNC(E311*D311,1)</f>
        <v>0</v>
      </c>
      <c r="G311" s="13">
        <v>0</v>
      </c>
      <c r="H311" s="14">
        <f>TRUNC(G311*D311,1)</f>
        <v>0</v>
      </c>
      <c r="I311" s="13">
        <f>TRUNC(SUMIF(V308:V312, RIGHTB(O311, 1), H308:H312)*U311, 2)</f>
        <v>0</v>
      </c>
      <c r="J311" s="14">
        <f>TRUNC(I311*D311,1)</f>
        <v>0</v>
      </c>
      <c r="K311" s="13">
        <f t="shared" si="35"/>
        <v>0</v>
      </c>
      <c r="L311" s="14">
        <f t="shared" si="35"/>
        <v>0</v>
      </c>
      <c r="M311" s="8" t="s">
        <v>52</v>
      </c>
      <c r="N311" s="2" t="s">
        <v>479</v>
      </c>
      <c r="O311" s="2" t="s">
        <v>394</v>
      </c>
      <c r="P311" s="2" t="s">
        <v>64</v>
      </c>
      <c r="Q311" s="2" t="s">
        <v>64</v>
      </c>
      <c r="R311" s="2" t="s">
        <v>64</v>
      </c>
      <c r="S311" s="3">
        <v>1</v>
      </c>
      <c r="T311" s="3">
        <v>2</v>
      </c>
      <c r="U311" s="3">
        <v>0.02</v>
      </c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2" t="s">
        <v>52</v>
      </c>
      <c r="AW311" s="2" t="s">
        <v>798</v>
      </c>
      <c r="AX311" s="2" t="s">
        <v>52</v>
      </c>
      <c r="AY311" s="2" t="s">
        <v>52</v>
      </c>
    </row>
    <row r="312" spans="1:51" ht="30" customHeight="1" x14ac:dyDescent="0.3">
      <c r="A312" s="8" t="s">
        <v>491</v>
      </c>
      <c r="B312" s="8" t="s">
        <v>630</v>
      </c>
      <c r="C312" s="8" t="s">
        <v>334</v>
      </c>
      <c r="D312" s="9">
        <v>1</v>
      </c>
      <c r="E312" s="13">
        <f>TRUNC(SUMIF(W308:W312, RIGHTB(O312, 1), H308:H312)*U312, 2)</f>
        <v>0</v>
      </c>
      <c r="F312" s="14">
        <f>TRUNC(E312*D312,1)</f>
        <v>0</v>
      </c>
      <c r="G312" s="13">
        <v>0</v>
      </c>
      <c r="H312" s="14">
        <f>TRUNC(G312*D312,1)</f>
        <v>0</v>
      </c>
      <c r="I312" s="13">
        <v>0</v>
      </c>
      <c r="J312" s="14">
        <f>TRUNC(I312*D312,1)</f>
        <v>0</v>
      </c>
      <c r="K312" s="13">
        <f t="shared" si="35"/>
        <v>0</v>
      </c>
      <c r="L312" s="14">
        <f t="shared" si="35"/>
        <v>0</v>
      </c>
      <c r="M312" s="8" t="s">
        <v>52</v>
      </c>
      <c r="N312" s="2" t="s">
        <v>479</v>
      </c>
      <c r="O312" s="2" t="s">
        <v>697</v>
      </c>
      <c r="P312" s="2" t="s">
        <v>64</v>
      </c>
      <c r="Q312" s="2" t="s">
        <v>64</v>
      </c>
      <c r="R312" s="2" t="s">
        <v>64</v>
      </c>
      <c r="S312" s="3">
        <v>1</v>
      </c>
      <c r="T312" s="3">
        <v>0</v>
      </c>
      <c r="U312" s="3">
        <v>0.02</v>
      </c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2" t="s">
        <v>52</v>
      </c>
      <c r="AW312" s="2" t="s">
        <v>799</v>
      </c>
      <c r="AX312" s="2" t="s">
        <v>52</v>
      </c>
      <c r="AY312" s="2" t="s">
        <v>52</v>
      </c>
    </row>
    <row r="313" spans="1:51" ht="30" customHeight="1" x14ac:dyDescent="0.3">
      <c r="A313" s="8" t="s">
        <v>375</v>
      </c>
      <c r="B313" s="8" t="s">
        <v>52</v>
      </c>
      <c r="C313" s="8" t="s">
        <v>52</v>
      </c>
      <c r="D313" s="9"/>
      <c r="E313" s="13"/>
      <c r="F313" s="14">
        <f>TRUNC(SUMIF(N308:N312, N307, F308:F312),0)</f>
        <v>0</v>
      </c>
      <c r="G313" s="13"/>
      <c r="H313" s="14">
        <f>TRUNC(SUMIF(N308:N312, N307, H308:H312),0)</f>
        <v>0</v>
      </c>
      <c r="I313" s="13"/>
      <c r="J313" s="14">
        <f>TRUNC(SUMIF(N308:N312, N307, J308:J312),0)</f>
        <v>0</v>
      </c>
      <c r="K313" s="13"/>
      <c r="L313" s="14">
        <f>F313+H313+J313</f>
        <v>0</v>
      </c>
      <c r="M313" s="8" t="s">
        <v>52</v>
      </c>
      <c r="N313" s="2" t="s">
        <v>87</v>
      </c>
      <c r="O313" s="2" t="s">
        <v>87</v>
      </c>
      <c r="P313" s="2" t="s">
        <v>52</v>
      </c>
      <c r="Q313" s="2" t="s">
        <v>52</v>
      </c>
      <c r="R313" s="2" t="s">
        <v>52</v>
      </c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2" t="s">
        <v>52</v>
      </c>
      <c r="AW313" s="2" t="s">
        <v>52</v>
      </c>
      <c r="AX313" s="2" t="s">
        <v>52</v>
      </c>
      <c r="AY313" s="2" t="s">
        <v>52</v>
      </c>
    </row>
    <row r="314" spans="1:51" ht="30" customHeight="1" x14ac:dyDescent="0.3">
      <c r="A314" s="9"/>
      <c r="B314" s="9"/>
      <c r="C314" s="9"/>
      <c r="D314" s="9"/>
      <c r="E314" s="13"/>
      <c r="F314" s="14"/>
      <c r="G314" s="13"/>
      <c r="H314" s="14"/>
      <c r="I314" s="13"/>
      <c r="J314" s="14"/>
      <c r="K314" s="13"/>
      <c r="L314" s="14"/>
      <c r="M314" s="9"/>
    </row>
    <row r="315" spans="1:51" ht="30" customHeight="1" x14ac:dyDescent="0.3">
      <c r="A315" s="34" t="s">
        <v>800</v>
      </c>
      <c r="B315" s="34"/>
      <c r="C315" s="34"/>
      <c r="D315" s="34"/>
      <c r="E315" s="35"/>
      <c r="F315" s="36"/>
      <c r="G315" s="35"/>
      <c r="H315" s="36"/>
      <c r="I315" s="35"/>
      <c r="J315" s="36"/>
      <c r="K315" s="35"/>
      <c r="L315" s="36"/>
      <c r="M315" s="34"/>
      <c r="N315" s="1" t="s">
        <v>590</v>
      </c>
    </row>
    <row r="316" spans="1:51" ht="30" customHeight="1" x14ac:dyDescent="0.3">
      <c r="A316" s="8" t="s">
        <v>801</v>
      </c>
      <c r="B316" s="8" t="s">
        <v>371</v>
      </c>
      <c r="C316" s="8" t="s">
        <v>372</v>
      </c>
      <c r="D316" s="9">
        <v>1.609E-2</v>
      </c>
      <c r="E316" s="13">
        <f>단가대비표!O54</f>
        <v>0</v>
      </c>
      <c r="F316" s="14">
        <f t="shared" ref="F316:F321" si="36">TRUNC(E316*D316,1)</f>
        <v>0</v>
      </c>
      <c r="G316" s="13">
        <f>단가대비표!P54</f>
        <v>0</v>
      </c>
      <c r="H316" s="14">
        <f t="shared" ref="H316:H321" si="37">TRUNC(G316*D316,1)</f>
        <v>0</v>
      </c>
      <c r="I316" s="13">
        <f>단가대비표!V54</f>
        <v>0</v>
      </c>
      <c r="J316" s="14">
        <f t="shared" ref="J316:J321" si="38">TRUNC(I316*D316,1)</f>
        <v>0</v>
      </c>
      <c r="K316" s="13">
        <f t="shared" ref="K316:L321" si="39">TRUNC(E316+G316+I316,1)</f>
        <v>0</v>
      </c>
      <c r="L316" s="14">
        <f t="shared" si="39"/>
        <v>0</v>
      </c>
      <c r="M316" s="8" t="s">
        <v>52</v>
      </c>
      <c r="N316" s="2" t="s">
        <v>590</v>
      </c>
      <c r="O316" s="2" t="s">
        <v>802</v>
      </c>
      <c r="P316" s="2" t="s">
        <v>64</v>
      </c>
      <c r="Q316" s="2" t="s">
        <v>64</v>
      </c>
      <c r="R316" s="2" t="s">
        <v>63</v>
      </c>
      <c r="S316" s="3"/>
      <c r="T316" s="3"/>
      <c r="U316" s="3"/>
      <c r="V316" s="3">
        <v>1</v>
      </c>
      <c r="W316" s="3">
        <v>2</v>
      </c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2" t="s">
        <v>52</v>
      </c>
      <c r="AW316" s="2" t="s">
        <v>803</v>
      </c>
      <c r="AX316" s="2" t="s">
        <v>52</v>
      </c>
      <c r="AY316" s="2" t="s">
        <v>52</v>
      </c>
    </row>
    <row r="317" spans="1:51" ht="30" customHeight="1" x14ac:dyDescent="0.3">
      <c r="A317" s="8" t="s">
        <v>791</v>
      </c>
      <c r="B317" s="8" t="s">
        <v>371</v>
      </c>
      <c r="C317" s="8" t="s">
        <v>372</v>
      </c>
      <c r="D317" s="9">
        <v>4.3899999999999998E-3</v>
      </c>
      <c r="E317" s="13">
        <f>단가대비표!O55</f>
        <v>0</v>
      </c>
      <c r="F317" s="14">
        <f t="shared" si="36"/>
        <v>0</v>
      </c>
      <c r="G317" s="13">
        <f>단가대비표!P55</f>
        <v>0</v>
      </c>
      <c r="H317" s="14">
        <f t="shared" si="37"/>
        <v>0</v>
      </c>
      <c r="I317" s="13">
        <f>단가대비표!V55</f>
        <v>0</v>
      </c>
      <c r="J317" s="14">
        <f t="shared" si="38"/>
        <v>0</v>
      </c>
      <c r="K317" s="13">
        <f t="shared" si="39"/>
        <v>0</v>
      </c>
      <c r="L317" s="14">
        <f t="shared" si="39"/>
        <v>0</v>
      </c>
      <c r="M317" s="8" t="s">
        <v>52</v>
      </c>
      <c r="N317" s="2" t="s">
        <v>590</v>
      </c>
      <c r="O317" s="2" t="s">
        <v>792</v>
      </c>
      <c r="P317" s="2" t="s">
        <v>64</v>
      </c>
      <c r="Q317" s="2" t="s">
        <v>64</v>
      </c>
      <c r="R317" s="2" t="s">
        <v>63</v>
      </c>
      <c r="S317" s="3"/>
      <c r="T317" s="3"/>
      <c r="U317" s="3"/>
      <c r="V317" s="3">
        <v>1</v>
      </c>
      <c r="W317" s="3">
        <v>2</v>
      </c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2" t="s">
        <v>52</v>
      </c>
      <c r="AW317" s="2" t="s">
        <v>804</v>
      </c>
      <c r="AX317" s="2" t="s">
        <v>52</v>
      </c>
      <c r="AY317" s="2" t="s">
        <v>52</v>
      </c>
    </row>
    <row r="318" spans="1:51" ht="30" customHeight="1" x14ac:dyDescent="0.3">
      <c r="A318" s="8" t="s">
        <v>794</v>
      </c>
      <c r="B318" s="8" t="s">
        <v>371</v>
      </c>
      <c r="C318" s="8" t="s">
        <v>372</v>
      </c>
      <c r="D318" s="9">
        <v>5.8500000000000002E-3</v>
      </c>
      <c r="E318" s="13">
        <f>단가대비표!O53</f>
        <v>0</v>
      </c>
      <c r="F318" s="14">
        <f t="shared" si="36"/>
        <v>0</v>
      </c>
      <c r="G318" s="13">
        <f>단가대비표!P53</f>
        <v>0</v>
      </c>
      <c r="H318" s="14">
        <f t="shared" si="37"/>
        <v>0</v>
      </c>
      <c r="I318" s="13">
        <f>단가대비표!V53</f>
        <v>0</v>
      </c>
      <c r="J318" s="14">
        <f t="shared" si="38"/>
        <v>0</v>
      </c>
      <c r="K318" s="13">
        <f t="shared" si="39"/>
        <v>0</v>
      </c>
      <c r="L318" s="14">
        <f t="shared" si="39"/>
        <v>0</v>
      </c>
      <c r="M318" s="8" t="s">
        <v>52</v>
      </c>
      <c r="N318" s="2" t="s">
        <v>590</v>
      </c>
      <c r="O318" s="2" t="s">
        <v>795</v>
      </c>
      <c r="P318" s="2" t="s">
        <v>64</v>
      </c>
      <c r="Q318" s="2" t="s">
        <v>64</v>
      </c>
      <c r="R318" s="2" t="s">
        <v>63</v>
      </c>
      <c r="S318" s="3"/>
      <c r="T318" s="3"/>
      <c r="U318" s="3"/>
      <c r="V318" s="3">
        <v>1</v>
      </c>
      <c r="W318" s="3">
        <v>2</v>
      </c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2" t="s">
        <v>52</v>
      </c>
      <c r="AW318" s="2" t="s">
        <v>805</v>
      </c>
      <c r="AX318" s="2" t="s">
        <v>52</v>
      </c>
      <c r="AY318" s="2" t="s">
        <v>52</v>
      </c>
    </row>
    <row r="319" spans="1:51" ht="30" customHeight="1" x14ac:dyDescent="0.3">
      <c r="A319" s="8" t="s">
        <v>370</v>
      </c>
      <c r="B319" s="8" t="s">
        <v>371</v>
      </c>
      <c r="C319" s="8" t="s">
        <v>372</v>
      </c>
      <c r="D319" s="9">
        <v>2.9299999999999999E-3</v>
      </c>
      <c r="E319" s="13">
        <f>단가대비표!O52</f>
        <v>0</v>
      </c>
      <c r="F319" s="14">
        <f t="shared" si="36"/>
        <v>0</v>
      </c>
      <c r="G319" s="13">
        <f>단가대비표!P52</f>
        <v>0</v>
      </c>
      <c r="H319" s="14">
        <f t="shared" si="37"/>
        <v>0</v>
      </c>
      <c r="I319" s="13">
        <f>단가대비표!V52</f>
        <v>0</v>
      </c>
      <c r="J319" s="14">
        <f t="shared" si="38"/>
        <v>0</v>
      </c>
      <c r="K319" s="13">
        <f t="shared" si="39"/>
        <v>0</v>
      </c>
      <c r="L319" s="14">
        <f t="shared" si="39"/>
        <v>0</v>
      </c>
      <c r="M319" s="8" t="s">
        <v>52</v>
      </c>
      <c r="N319" s="2" t="s">
        <v>590</v>
      </c>
      <c r="O319" s="2" t="s">
        <v>373</v>
      </c>
      <c r="P319" s="2" t="s">
        <v>64</v>
      </c>
      <c r="Q319" s="2" t="s">
        <v>64</v>
      </c>
      <c r="R319" s="2" t="s">
        <v>63</v>
      </c>
      <c r="S319" s="3"/>
      <c r="T319" s="3"/>
      <c r="U319" s="3"/>
      <c r="V319" s="3">
        <v>1</v>
      </c>
      <c r="W319" s="3">
        <v>2</v>
      </c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2" t="s">
        <v>52</v>
      </c>
      <c r="AW319" s="2" t="s">
        <v>806</v>
      </c>
      <c r="AX319" s="2" t="s">
        <v>52</v>
      </c>
      <c r="AY319" s="2" t="s">
        <v>52</v>
      </c>
    </row>
    <row r="320" spans="1:51" ht="30" customHeight="1" x14ac:dyDescent="0.3">
      <c r="A320" s="8" t="s">
        <v>566</v>
      </c>
      <c r="B320" s="8" t="s">
        <v>567</v>
      </c>
      <c r="C320" s="8" t="s">
        <v>334</v>
      </c>
      <c r="D320" s="9">
        <v>1</v>
      </c>
      <c r="E320" s="13">
        <v>0</v>
      </c>
      <c r="F320" s="14">
        <f t="shared" si="36"/>
        <v>0</v>
      </c>
      <c r="G320" s="13">
        <v>0</v>
      </c>
      <c r="H320" s="14">
        <f t="shared" si="37"/>
        <v>0</v>
      </c>
      <c r="I320" s="13">
        <f>TRUNC(SUMIF(V316:V321, RIGHTB(O320, 1), H316:H321)*U320, 2)</f>
        <v>0</v>
      </c>
      <c r="J320" s="14">
        <f t="shared" si="38"/>
        <v>0</v>
      </c>
      <c r="K320" s="13">
        <f t="shared" si="39"/>
        <v>0</v>
      </c>
      <c r="L320" s="14">
        <f t="shared" si="39"/>
        <v>0</v>
      </c>
      <c r="M320" s="8" t="s">
        <v>52</v>
      </c>
      <c r="N320" s="2" t="s">
        <v>590</v>
      </c>
      <c r="O320" s="2" t="s">
        <v>394</v>
      </c>
      <c r="P320" s="2" t="s">
        <v>64</v>
      </c>
      <c r="Q320" s="2" t="s">
        <v>64</v>
      </c>
      <c r="R320" s="2" t="s">
        <v>64</v>
      </c>
      <c r="S320" s="3">
        <v>1</v>
      </c>
      <c r="T320" s="3">
        <v>2</v>
      </c>
      <c r="U320" s="3">
        <v>0.04</v>
      </c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2" t="s">
        <v>52</v>
      </c>
      <c r="AW320" s="2" t="s">
        <v>807</v>
      </c>
      <c r="AX320" s="2" t="s">
        <v>52</v>
      </c>
      <c r="AY320" s="2" t="s">
        <v>52</v>
      </c>
    </row>
    <row r="321" spans="1:51" ht="30" customHeight="1" x14ac:dyDescent="0.3">
      <c r="A321" s="8" t="s">
        <v>491</v>
      </c>
      <c r="B321" s="8" t="s">
        <v>630</v>
      </c>
      <c r="C321" s="8" t="s">
        <v>334</v>
      </c>
      <c r="D321" s="9">
        <v>1</v>
      </c>
      <c r="E321" s="13">
        <f>TRUNC(SUMIF(W316:W321, RIGHTB(O321, 1), H316:H321)*U321, 2)</f>
        <v>0</v>
      </c>
      <c r="F321" s="14">
        <f t="shared" si="36"/>
        <v>0</v>
      </c>
      <c r="G321" s="13">
        <v>0</v>
      </c>
      <c r="H321" s="14">
        <f t="shared" si="37"/>
        <v>0</v>
      </c>
      <c r="I321" s="13">
        <v>0</v>
      </c>
      <c r="J321" s="14">
        <f t="shared" si="38"/>
        <v>0</v>
      </c>
      <c r="K321" s="13">
        <f t="shared" si="39"/>
        <v>0</v>
      </c>
      <c r="L321" s="14">
        <f t="shared" si="39"/>
        <v>0</v>
      </c>
      <c r="M321" s="8" t="s">
        <v>52</v>
      </c>
      <c r="N321" s="2" t="s">
        <v>590</v>
      </c>
      <c r="O321" s="2" t="s">
        <v>697</v>
      </c>
      <c r="P321" s="2" t="s">
        <v>64</v>
      </c>
      <c r="Q321" s="2" t="s">
        <v>64</v>
      </c>
      <c r="R321" s="2" t="s">
        <v>64</v>
      </c>
      <c r="S321" s="3">
        <v>1</v>
      </c>
      <c r="T321" s="3">
        <v>0</v>
      </c>
      <c r="U321" s="3">
        <v>0.02</v>
      </c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2" t="s">
        <v>52</v>
      </c>
      <c r="AW321" s="2" t="s">
        <v>808</v>
      </c>
      <c r="AX321" s="2" t="s">
        <v>52</v>
      </c>
      <c r="AY321" s="2" t="s">
        <v>52</v>
      </c>
    </row>
    <row r="322" spans="1:51" ht="30" customHeight="1" x14ac:dyDescent="0.3">
      <c r="A322" s="8" t="s">
        <v>375</v>
      </c>
      <c r="B322" s="8" t="s">
        <v>52</v>
      </c>
      <c r="C322" s="8" t="s">
        <v>52</v>
      </c>
      <c r="D322" s="9"/>
      <c r="E322" s="13"/>
      <c r="F322" s="14">
        <f>TRUNC(SUMIF(N316:N321, N315, F316:F321),0)</f>
        <v>0</v>
      </c>
      <c r="G322" s="13"/>
      <c r="H322" s="14">
        <f>TRUNC(SUMIF(N316:N321, N315, H316:H321),0)</f>
        <v>0</v>
      </c>
      <c r="I322" s="13"/>
      <c r="J322" s="14">
        <f>TRUNC(SUMIF(N316:N321, N315, J316:J321),0)</f>
        <v>0</v>
      </c>
      <c r="K322" s="13"/>
      <c r="L322" s="14">
        <f>F322+H322+J322</f>
        <v>0</v>
      </c>
      <c r="M322" s="8" t="s">
        <v>52</v>
      </c>
      <c r="N322" s="2" t="s">
        <v>87</v>
      </c>
      <c r="O322" s="2" t="s">
        <v>87</v>
      </c>
      <c r="P322" s="2" t="s">
        <v>52</v>
      </c>
      <c r="Q322" s="2" t="s">
        <v>52</v>
      </c>
      <c r="R322" s="2" t="s">
        <v>52</v>
      </c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2" t="s">
        <v>52</v>
      </c>
      <c r="AW322" s="2" t="s">
        <v>52</v>
      </c>
      <c r="AX322" s="2" t="s">
        <v>52</v>
      </c>
      <c r="AY322" s="2" t="s">
        <v>52</v>
      </c>
    </row>
    <row r="323" spans="1:51" ht="30" customHeight="1" x14ac:dyDescent="0.3">
      <c r="A323" s="9"/>
      <c r="B323" s="9"/>
      <c r="C323" s="9"/>
      <c r="D323" s="9"/>
      <c r="E323" s="13"/>
      <c r="F323" s="14"/>
      <c r="G323" s="13"/>
      <c r="H323" s="14"/>
      <c r="I323" s="13"/>
      <c r="J323" s="14"/>
      <c r="K323" s="13"/>
      <c r="L323" s="14"/>
      <c r="M323" s="9"/>
    </row>
    <row r="324" spans="1:51" ht="30" customHeight="1" x14ac:dyDescent="0.3">
      <c r="A324" s="34" t="s">
        <v>809</v>
      </c>
      <c r="B324" s="34"/>
      <c r="C324" s="34"/>
      <c r="D324" s="34"/>
      <c r="E324" s="35"/>
      <c r="F324" s="36"/>
      <c r="G324" s="35"/>
      <c r="H324" s="36"/>
      <c r="I324" s="35"/>
      <c r="J324" s="36"/>
      <c r="K324" s="35"/>
      <c r="L324" s="36"/>
      <c r="M324" s="34"/>
      <c r="N324" s="1" t="s">
        <v>496</v>
      </c>
    </row>
    <row r="325" spans="1:51" ht="30" customHeight="1" x14ac:dyDescent="0.3">
      <c r="A325" s="8" t="s">
        <v>626</v>
      </c>
      <c r="B325" s="8" t="s">
        <v>371</v>
      </c>
      <c r="C325" s="8" t="s">
        <v>372</v>
      </c>
      <c r="D325" s="9">
        <v>3.5000000000000003E-2</v>
      </c>
      <c r="E325" s="13">
        <f>단가대비표!O61</f>
        <v>0</v>
      </c>
      <c r="F325" s="14">
        <f>TRUNC(E325*D325,1)</f>
        <v>0</v>
      </c>
      <c r="G325" s="13">
        <f>단가대비표!P61</f>
        <v>0</v>
      </c>
      <c r="H325" s="14">
        <f>TRUNC(G325*D325,1)</f>
        <v>0</v>
      </c>
      <c r="I325" s="13">
        <f>단가대비표!V61</f>
        <v>0</v>
      </c>
      <c r="J325" s="14">
        <f>TRUNC(I325*D325,1)</f>
        <v>0</v>
      </c>
      <c r="K325" s="13">
        <f>TRUNC(E325+G325+I325,1)</f>
        <v>0</v>
      </c>
      <c r="L325" s="14">
        <f>TRUNC(F325+H325+J325,1)</f>
        <v>0</v>
      </c>
      <c r="M325" s="8" t="s">
        <v>52</v>
      </c>
      <c r="N325" s="2" t="s">
        <v>496</v>
      </c>
      <c r="O325" s="2" t="s">
        <v>627</v>
      </c>
      <c r="P325" s="2" t="s">
        <v>64</v>
      </c>
      <c r="Q325" s="2" t="s">
        <v>64</v>
      </c>
      <c r="R325" s="2" t="s">
        <v>63</v>
      </c>
      <c r="S325" s="3"/>
      <c r="T325" s="3"/>
      <c r="U325" s="3"/>
      <c r="V325" s="3">
        <v>1</v>
      </c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2" t="s">
        <v>52</v>
      </c>
      <c r="AW325" s="2" t="s">
        <v>810</v>
      </c>
      <c r="AX325" s="2" t="s">
        <v>52</v>
      </c>
      <c r="AY325" s="2" t="s">
        <v>52</v>
      </c>
    </row>
    <row r="326" spans="1:51" ht="30" customHeight="1" x14ac:dyDescent="0.3">
      <c r="A326" s="8" t="s">
        <v>566</v>
      </c>
      <c r="B326" s="8" t="s">
        <v>567</v>
      </c>
      <c r="C326" s="8" t="s">
        <v>334</v>
      </c>
      <c r="D326" s="9">
        <v>1</v>
      </c>
      <c r="E326" s="13">
        <v>0</v>
      </c>
      <c r="F326" s="14">
        <f>TRUNC(E326*D326,1)</f>
        <v>0</v>
      </c>
      <c r="G326" s="13">
        <v>0</v>
      </c>
      <c r="H326" s="14">
        <f>TRUNC(G326*D326,1)</f>
        <v>0</v>
      </c>
      <c r="I326" s="13">
        <f>TRUNC(SUMIF(V325:V326, RIGHTB(O326, 1), H325:H326)*U326, 2)</f>
        <v>0</v>
      </c>
      <c r="J326" s="14">
        <f>TRUNC(I326*D326,1)</f>
        <v>0</v>
      </c>
      <c r="K326" s="13">
        <f>TRUNC(E326+G326+I326,1)</f>
        <v>0</v>
      </c>
      <c r="L326" s="14">
        <f>TRUNC(F326+H326+J326,1)</f>
        <v>0</v>
      </c>
      <c r="M326" s="8" t="s">
        <v>52</v>
      </c>
      <c r="N326" s="2" t="s">
        <v>496</v>
      </c>
      <c r="O326" s="2" t="s">
        <v>394</v>
      </c>
      <c r="P326" s="2" t="s">
        <v>64</v>
      </c>
      <c r="Q326" s="2" t="s">
        <v>64</v>
      </c>
      <c r="R326" s="2" t="s">
        <v>64</v>
      </c>
      <c r="S326" s="3">
        <v>1</v>
      </c>
      <c r="T326" s="3">
        <v>2</v>
      </c>
      <c r="U326" s="3">
        <v>0.04</v>
      </c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2" t="s">
        <v>52</v>
      </c>
      <c r="AW326" s="2" t="s">
        <v>811</v>
      </c>
      <c r="AX326" s="2" t="s">
        <v>52</v>
      </c>
      <c r="AY326" s="2" t="s">
        <v>52</v>
      </c>
    </row>
    <row r="327" spans="1:51" ht="30" customHeight="1" x14ac:dyDescent="0.3">
      <c r="A327" s="8" t="s">
        <v>375</v>
      </c>
      <c r="B327" s="8" t="s">
        <v>52</v>
      </c>
      <c r="C327" s="8" t="s">
        <v>52</v>
      </c>
      <c r="D327" s="9"/>
      <c r="E327" s="13"/>
      <c r="F327" s="14">
        <f>TRUNC(SUMIF(N325:N326, N324, F325:F326),0)</f>
        <v>0</v>
      </c>
      <c r="G327" s="13"/>
      <c r="H327" s="14">
        <f>TRUNC(SUMIF(N325:N326, N324, H325:H326),0)</f>
        <v>0</v>
      </c>
      <c r="I327" s="13"/>
      <c r="J327" s="14">
        <f>TRUNC(SUMIF(N325:N326, N324, J325:J326),0)</f>
        <v>0</v>
      </c>
      <c r="K327" s="13"/>
      <c r="L327" s="14">
        <f>F327+H327+J327</f>
        <v>0</v>
      </c>
      <c r="M327" s="8" t="s">
        <v>52</v>
      </c>
      <c r="N327" s="2" t="s">
        <v>87</v>
      </c>
      <c r="O327" s="2" t="s">
        <v>87</v>
      </c>
      <c r="P327" s="2" t="s">
        <v>52</v>
      </c>
      <c r="Q327" s="2" t="s">
        <v>52</v>
      </c>
      <c r="R327" s="2" t="s">
        <v>52</v>
      </c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2" t="s">
        <v>52</v>
      </c>
      <c r="AW327" s="2" t="s">
        <v>52</v>
      </c>
      <c r="AX327" s="2" t="s">
        <v>52</v>
      </c>
      <c r="AY327" s="2" t="s">
        <v>52</v>
      </c>
    </row>
    <row r="328" spans="1:51" ht="30" customHeight="1" x14ac:dyDescent="0.3">
      <c r="A328" s="9"/>
      <c r="B328" s="9"/>
      <c r="C328" s="9"/>
      <c r="D328" s="9"/>
      <c r="E328" s="13"/>
      <c r="F328" s="14"/>
      <c r="G328" s="13"/>
      <c r="H328" s="14"/>
      <c r="I328" s="13"/>
      <c r="J328" s="14"/>
      <c r="K328" s="13"/>
      <c r="L328" s="14"/>
      <c r="M328" s="9"/>
    </row>
    <row r="329" spans="1:51" ht="30" customHeight="1" x14ac:dyDescent="0.3">
      <c r="A329" s="34" t="s">
        <v>812</v>
      </c>
      <c r="B329" s="34"/>
      <c r="C329" s="34"/>
      <c r="D329" s="34"/>
      <c r="E329" s="35"/>
      <c r="F329" s="36"/>
      <c r="G329" s="35"/>
      <c r="H329" s="36"/>
      <c r="I329" s="35"/>
      <c r="J329" s="36"/>
      <c r="K329" s="35"/>
      <c r="L329" s="36"/>
      <c r="M329" s="34"/>
      <c r="N329" s="1" t="s">
        <v>520</v>
      </c>
    </row>
    <row r="330" spans="1:51" ht="30" customHeight="1" x14ac:dyDescent="0.3">
      <c r="A330" s="8" t="s">
        <v>801</v>
      </c>
      <c r="B330" s="8" t="s">
        <v>371</v>
      </c>
      <c r="C330" s="8" t="s">
        <v>372</v>
      </c>
      <c r="D330" s="9">
        <v>2.8500000000000001E-3</v>
      </c>
      <c r="E330" s="13">
        <f>단가대비표!O54</f>
        <v>0</v>
      </c>
      <c r="F330" s="14">
        <f t="shared" ref="F330:F335" si="40">TRUNC(E330*D330,1)</f>
        <v>0</v>
      </c>
      <c r="G330" s="13">
        <f>단가대비표!P54</f>
        <v>0</v>
      </c>
      <c r="H330" s="14">
        <f t="shared" ref="H330:H335" si="41">TRUNC(G330*D330,1)</f>
        <v>0</v>
      </c>
      <c r="I330" s="13">
        <f>단가대비표!V54</f>
        <v>0</v>
      </c>
      <c r="J330" s="14">
        <f t="shared" ref="J330:J335" si="42">TRUNC(I330*D330,1)</f>
        <v>0</v>
      </c>
      <c r="K330" s="13">
        <f t="shared" ref="K330:L335" si="43">TRUNC(E330+G330+I330,1)</f>
        <v>0</v>
      </c>
      <c r="L330" s="14">
        <f t="shared" si="43"/>
        <v>0</v>
      </c>
      <c r="M330" s="8" t="s">
        <v>52</v>
      </c>
      <c r="N330" s="2" t="s">
        <v>520</v>
      </c>
      <c r="O330" s="2" t="s">
        <v>802</v>
      </c>
      <c r="P330" s="2" t="s">
        <v>64</v>
      </c>
      <c r="Q330" s="2" t="s">
        <v>64</v>
      </c>
      <c r="R330" s="2" t="s">
        <v>63</v>
      </c>
      <c r="S330" s="3"/>
      <c r="T330" s="3"/>
      <c r="U330" s="3"/>
      <c r="V330" s="3">
        <v>1</v>
      </c>
      <c r="W330" s="3">
        <v>2</v>
      </c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2" t="s">
        <v>52</v>
      </c>
      <c r="AW330" s="2" t="s">
        <v>813</v>
      </c>
      <c r="AX330" s="2" t="s">
        <v>52</v>
      </c>
      <c r="AY330" s="2" t="s">
        <v>52</v>
      </c>
    </row>
    <row r="331" spans="1:51" ht="30" customHeight="1" x14ac:dyDescent="0.3">
      <c r="A331" s="8" t="s">
        <v>791</v>
      </c>
      <c r="B331" s="8" t="s">
        <v>371</v>
      </c>
      <c r="C331" s="8" t="s">
        <v>372</v>
      </c>
      <c r="D331" s="9">
        <v>1.0399999999999999E-3</v>
      </c>
      <c r="E331" s="13">
        <f>단가대비표!O55</f>
        <v>0</v>
      </c>
      <c r="F331" s="14">
        <f t="shared" si="40"/>
        <v>0</v>
      </c>
      <c r="G331" s="13">
        <f>단가대비표!P55</f>
        <v>0</v>
      </c>
      <c r="H331" s="14">
        <f t="shared" si="41"/>
        <v>0</v>
      </c>
      <c r="I331" s="13">
        <f>단가대비표!V55</f>
        <v>0</v>
      </c>
      <c r="J331" s="14">
        <f t="shared" si="42"/>
        <v>0</v>
      </c>
      <c r="K331" s="13">
        <f t="shared" si="43"/>
        <v>0</v>
      </c>
      <c r="L331" s="14">
        <f t="shared" si="43"/>
        <v>0</v>
      </c>
      <c r="M331" s="8" t="s">
        <v>52</v>
      </c>
      <c r="N331" s="2" t="s">
        <v>520</v>
      </c>
      <c r="O331" s="2" t="s">
        <v>792</v>
      </c>
      <c r="P331" s="2" t="s">
        <v>64</v>
      </c>
      <c r="Q331" s="2" t="s">
        <v>64</v>
      </c>
      <c r="R331" s="2" t="s">
        <v>63</v>
      </c>
      <c r="S331" s="3"/>
      <c r="T331" s="3"/>
      <c r="U331" s="3"/>
      <c r="V331" s="3">
        <v>1</v>
      </c>
      <c r="W331" s="3">
        <v>2</v>
      </c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2" t="s">
        <v>52</v>
      </c>
      <c r="AW331" s="2" t="s">
        <v>814</v>
      </c>
      <c r="AX331" s="2" t="s">
        <v>52</v>
      </c>
      <c r="AY331" s="2" t="s">
        <v>52</v>
      </c>
    </row>
    <row r="332" spans="1:51" ht="30" customHeight="1" x14ac:dyDescent="0.3">
      <c r="A332" s="8" t="s">
        <v>794</v>
      </c>
      <c r="B332" s="8" t="s">
        <v>371</v>
      </c>
      <c r="C332" s="8" t="s">
        <v>372</v>
      </c>
      <c r="D332" s="9">
        <v>7.7999999999999999E-4</v>
      </c>
      <c r="E332" s="13">
        <f>단가대비표!O53</f>
        <v>0</v>
      </c>
      <c r="F332" s="14">
        <f t="shared" si="40"/>
        <v>0</v>
      </c>
      <c r="G332" s="13">
        <f>단가대비표!P53</f>
        <v>0</v>
      </c>
      <c r="H332" s="14">
        <f t="shared" si="41"/>
        <v>0</v>
      </c>
      <c r="I332" s="13">
        <f>단가대비표!V53</f>
        <v>0</v>
      </c>
      <c r="J332" s="14">
        <f t="shared" si="42"/>
        <v>0</v>
      </c>
      <c r="K332" s="13">
        <f t="shared" si="43"/>
        <v>0</v>
      </c>
      <c r="L332" s="14">
        <f t="shared" si="43"/>
        <v>0</v>
      </c>
      <c r="M332" s="8" t="s">
        <v>52</v>
      </c>
      <c r="N332" s="2" t="s">
        <v>520</v>
      </c>
      <c r="O332" s="2" t="s">
        <v>795</v>
      </c>
      <c r="P332" s="2" t="s">
        <v>64</v>
      </c>
      <c r="Q332" s="2" t="s">
        <v>64</v>
      </c>
      <c r="R332" s="2" t="s">
        <v>63</v>
      </c>
      <c r="S332" s="3"/>
      <c r="T332" s="3"/>
      <c r="U332" s="3"/>
      <c r="V332" s="3">
        <v>1</v>
      </c>
      <c r="W332" s="3">
        <v>2</v>
      </c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2" t="s">
        <v>52</v>
      </c>
      <c r="AW332" s="2" t="s">
        <v>815</v>
      </c>
      <c r="AX332" s="2" t="s">
        <v>52</v>
      </c>
      <c r="AY332" s="2" t="s">
        <v>52</v>
      </c>
    </row>
    <row r="333" spans="1:51" ht="30" customHeight="1" x14ac:dyDescent="0.3">
      <c r="A333" s="8" t="s">
        <v>370</v>
      </c>
      <c r="B333" s="8" t="s">
        <v>371</v>
      </c>
      <c r="C333" s="8" t="s">
        <v>372</v>
      </c>
      <c r="D333" s="9">
        <v>5.1999999999999995E-4</v>
      </c>
      <c r="E333" s="13">
        <f>단가대비표!O52</f>
        <v>0</v>
      </c>
      <c r="F333" s="14">
        <f t="shared" si="40"/>
        <v>0</v>
      </c>
      <c r="G333" s="13">
        <f>단가대비표!P52</f>
        <v>0</v>
      </c>
      <c r="H333" s="14">
        <f t="shared" si="41"/>
        <v>0</v>
      </c>
      <c r="I333" s="13">
        <f>단가대비표!V52</f>
        <v>0</v>
      </c>
      <c r="J333" s="14">
        <f t="shared" si="42"/>
        <v>0</v>
      </c>
      <c r="K333" s="13">
        <f t="shared" si="43"/>
        <v>0</v>
      </c>
      <c r="L333" s="14">
        <f t="shared" si="43"/>
        <v>0</v>
      </c>
      <c r="M333" s="8" t="s">
        <v>52</v>
      </c>
      <c r="N333" s="2" t="s">
        <v>520</v>
      </c>
      <c r="O333" s="2" t="s">
        <v>373</v>
      </c>
      <c r="P333" s="2" t="s">
        <v>64</v>
      </c>
      <c r="Q333" s="2" t="s">
        <v>64</v>
      </c>
      <c r="R333" s="2" t="s">
        <v>63</v>
      </c>
      <c r="S333" s="3"/>
      <c r="T333" s="3"/>
      <c r="U333" s="3"/>
      <c r="V333" s="3">
        <v>1</v>
      </c>
      <c r="W333" s="3">
        <v>2</v>
      </c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2" t="s">
        <v>52</v>
      </c>
      <c r="AW333" s="2" t="s">
        <v>816</v>
      </c>
      <c r="AX333" s="2" t="s">
        <v>52</v>
      </c>
      <c r="AY333" s="2" t="s">
        <v>52</v>
      </c>
    </row>
    <row r="334" spans="1:51" ht="30" customHeight="1" x14ac:dyDescent="0.3">
      <c r="A334" s="8" t="s">
        <v>566</v>
      </c>
      <c r="B334" s="8" t="s">
        <v>817</v>
      </c>
      <c r="C334" s="8" t="s">
        <v>334</v>
      </c>
      <c r="D334" s="9">
        <v>1</v>
      </c>
      <c r="E334" s="13">
        <v>0</v>
      </c>
      <c r="F334" s="14">
        <f t="shared" si="40"/>
        <v>0</v>
      </c>
      <c r="G334" s="13">
        <v>0</v>
      </c>
      <c r="H334" s="14">
        <f t="shared" si="41"/>
        <v>0</v>
      </c>
      <c r="I334" s="13">
        <f>TRUNC(SUMIF(V330:V335, RIGHTB(O334, 1), H330:H335)*U334, 2)</f>
        <v>0</v>
      </c>
      <c r="J334" s="14">
        <f t="shared" si="42"/>
        <v>0</v>
      </c>
      <c r="K334" s="13">
        <f t="shared" si="43"/>
        <v>0</v>
      </c>
      <c r="L334" s="14">
        <f t="shared" si="43"/>
        <v>0</v>
      </c>
      <c r="M334" s="8" t="s">
        <v>52</v>
      </c>
      <c r="N334" s="2" t="s">
        <v>520</v>
      </c>
      <c r="O334" s="2" t="s">
        <v>394</v>
      </c>
      <c r="P334" s="2" t="s">
        <v>64</v>
      </c>
      <c r="Q334" s="2" t="s">
        <v>64</v>
      </c>
      <c r="R334" s="2" t="s">
        <v>64</v>
      </c>
      <c r="S334" s="3">
        <v>1</v>
      </c>
      <c r="T334" s="3">
        <v>2</v>
      </c>
      <c r="U334" s="3">
        <v>0.05</v>
      </c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2" t="s">
        <v>52</v>
      </c>
      <c r="AW334" s="2" t="s">
        <v>818</v>
      </c>
      <c r="AX334" s="2" t="s">
        <v>52</v>
      </c>
      <c r="AY334" s="2" t="s">
        <v>52</v>
      </c>
    </row>
    <row r="335" spans="1:51" ht="30" customHeight="1" x14ac:dyDescent="0.3">
      <c r="A335" s="8" t="s">
        <v>491</v>
      </c>
      <c r="B335" s="8" t="s">
        <v>617</v>
      </c>
      <c r="C335" s="8" t="s">
        <v>334</v>
      </c>
      <c r="D335" s="9">
        <v>1</v>
      </c>
      <c r="E335" s="13">
        <f>TRUNC(SUMIF(W330:W335, RIGHTB(O335, 1), H330:H335)*U335, 2)</f>
        <v>0</v>
      </c>
      <c r="F335" s="14">
        <f t="shared" si="40"/>
        <v>0</v>
      </c>
      <c r="G335" s="13">
        <v>0</v>
      </c>
      <c r="H335" s="14">
        <f t="shared" si="41"/>
        <v>0</v>
      </c>
      <c r="I335" s="13">
        <v>0</v>
      </c>
      <c r="J335" s="14">
        <f t="shared" si="42"/>
        <v>0</v>
      </c>
      <c r="K335" s="13">
        <f t="shared" si="43"/>
        <v>0</v>
      </c>
      <c r="L335" s="14">
        <f t="shared" si="43"/>
        <v>0</v>
      </c>
      <c r="M335" s="8" t="s">
        <v>52</v>
      </c>
      <c r="N335" s="2" t="s">
        <v>520</v>
      </c>
      <c r="O335" s="2" t="s">
        <v>697</v>
      </c>
      <c r="P335" s="2" t="s">
        <v>64</v>
      </c>
      <c r="Q335" s="2" t="s">
        <v>64</v>
      </c>
      <c r="R335" s="2" t="s">
        <v>64</v>
      </c>
      <c r="S335" s="3">
        <v>1</v>
      </c>
      <c r="T335" s="3">
        <v>0</v>
      </c>
      <c r="U335" s="3">
        <v>0.03</v>
      </c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2" t="s">
        <v>52</v>
      </c>
      <c r="AW335" s="2" t="s">
        <v>819</v>
      </c>
      <c r="AX335" s="2" t="s">
        <v>52</v>
      </c>
      <c r="AY335" s="2" t="s">
        <v>52</v>
      </c>
    </row>
    <row r="336" spans="1:51" ht="30" customHeight="1" x14ac:dyDescent="0.3">
      <c r="A336" s="8" t="s">
        <v>375</v>
      </c>
      <c r="B336" s="8" t="s">
        <v>52</v>
      </c>
      <c r="C336" s="8" t="s">
        <v>52</v>
      </c>
      <c r="D336" s="9"/>
      <c r="E336" s="13"/>
      <c r="F336" s="14">
        <f>TRUNC(SUMIF(N330:N335, N329, F330:F335),0)</f>
        <v>0</v>
      </c>
      <c r="G336" s="13"/>
      <c r="H336" s="14">
        <f>TRUNC(SUMIF(N330:N335, N329, H330:H335),0)</f>
        <v>0</v>
      </c>
      <c r="I336" s="13"/>
      <c r="J336" s="14">
        <f>TRUNC(SUMIF(N330:N335, N329, J330:J335),0)</f>
        <v>0</v>
      </c>
      <c r="K336" s="13"/>
      <c r="L336" s="14">
        <f>F336+H336+J336</f>
        <v>0</v>
      </c>
      <c r="M336" s="8" t="s">
        <v>52</v>
      </c>
      <c r="N336" s="2" t="s">
        <v>87</v>
      </c>
      <c r="O336" s="2" t="s">
        <v>87</v>
      </c>
      <c r="P336" s="2" t="s">
        <v>52</v>
      </c>
      <c r="Q336" s="2" t="s">
        <v>52</v>
      </c>
      <c r="R336" s="2" t="s">
        <v>52</v>
      </c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2" t="s">
        <v>52</v>
      </c>
      <c r="AW336" s="2" t="s">
        <v>52</v>
      </c>
      <c r="AX336" s="2" t="s">
        <v>52</v>
      </c>
      <c r="AY336" s="2" t="s">
        <v>52</v>
      </c>
    </row>
    <row r="337" spans="1:51" ht="30" customHeight="1" x14ac:dyDescent="0.3">
      <c r="A337" s="9"/>
      <c r="B337" s="9"/>
      <c r="C337" s="9"/>
      <c r="D337" s="9"/>
      <c r="E337" s="13"/>
      <c r="F337" s="14"/>
      <c r="G337" s="13"/>
      <c r="H337" s="14"/>
      <c r="I337" s="13"/>
      <c r="J337" s="14"/>
      <c r="K337" s="13"/>
      <c r="L337" s="14"/>
      <c r="M337" s="9"/>
    </row>
    <row r="338" spans="1:51" ht="30" customHeight="1" x14ac:dyDescent="0.3">
      <c r="A338" s="34" t="s">
        <v>820</v>
      </c>
      <c r="B338" s="34"/>
      <c r="C338" s="34"/>
      <c r="D338" s="34"/>
      <c r="E338" s="35"/>
      <c r="F338" s="36"/>
      <c r="G338" s="35"/>
      <c r="H338" s="36"/>
      <c r="I338" s="35"/>
      <c r="J338" s="36"/>
      <c r="K338" s="35"/>
      <c r="L338" s="36"/>
      <c r="M338" s="34"/>
      <c r="N338" s="1" t="s">
        <v>525</v>
      </c>
    </row>
    <row r="339" spans="1:51" ht="30" customHeight="1" x14ac:dyDescent="0.3">
      <c r="A339" s="8" t="s">
        <v>821</v>
      </c>
      <c r="B339" s="8" t="s">
        <v>371</v>
      </c>
      <c r="C339" s="8" t="s">
        <v>372</v>
      </c>
      <c r="D339" s="9">
        <v>0.24</v>
      </c>
      <c r="E339" s="13">
        <f>단가대비표!O64</f>
        <v>0</v>
      </c>
      <c r="F339" s="14">
        <f>TRUNC(E339*D339,1)</f>
        <v>0</v>
      </c>
      <c r="G339" s="13">
        <f>단가대비표!P64</f>
        <v>0</v>
      </c>
      <c r="H339" s="14">
        <f>TRUNC(G339*D339,1)</f>
        <v>0</v>
      </c>
      <c r="I339" s="13">
        <f>단가대비표!V64</f>
        <v>0</v>
      </c>
      <c r="J339" s="14">
        <f>TRUNC(I339*D339,1)</f>
        <v>0</v>
      </c>
      <c r="K339" s="13">
        <f>TRUNC(E339+G339+I339,1)</f>
        <v>0</v>
      </c>
      <c r="L339" s="14">
        <f>TRUNC(F339+H339+J339,1)</f>
        <v>0</v>
      </c>
      <c r="M339" s="8" t="s">
        <v>52</v>
      </c>
      <c r="N339" s="2" t="s">
        <v>525</v>
      </c>
      <c r="O339" s="2" t="s">
        <v>822</v>
      </c>
      <c r="P339" s="2" t="s">
        <v>64</v>
      </c>
      <c r="Q339" s="2" t="s">
        <v>64</v>
      </c>
      <c r="R339" s="2" t="s">
        <v>63</v>
      </c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2" t="s">
        <v>52</v>
      </c>
      <c r="AW339" s="2" t="s">
        <v>823</v>
      </c>
      <c r="AX339" s="2" t="s">
        <v>52</v>
      </c>
      <c r="AY339" s="2" t="s">
        <v>52</v>
      </c>
    </row>
    <row r="340" spans="1:51" ht="30" customHeight="1" x14ac:dyDescent="0.3">
      <c r="A340" s="8" t="s">
        <v>370</v>
      </c>
      <c r="B340" s="8" t="s">
        <v>371</v>
      </c>
      <c r="C340" s="8" t="s">
        <v>372</v>
      </c>
      <c r="D340" s="9">
        <v>0.15</v>
      </c>
      <c r="E340" s="13">
        <f>단가대비표!O52</f>
        <v>0</v>
      </c>
      <c r="F340" s="14">
        <f>TRUNC(E340*D340,1)</f>
        <v>0</v>
      </c>
      <c r="G340" s="13">
        <f>단가대비표!P52</f>
        <v>0</v>
      </c>
      <c r="H340" s="14">
        <f>TRUNC(G340*D340,1)</f>
        <v>0</v>
      </c>
      <c r="I340" s="13">
        <f>단가대비표!V52</f>
        <v>0</v>
      </c>
      <c r="J340" s="14">
        <f>TRUNC(I340*D340,1)</f>
        <v>0</v>
      </c>
      <c r="K340" s="13">
        <f>TRUNC(E340+G340+I340,1)</f>
        <v>0</v>
      </c>
      <c r="L340" s="14">
        <f>TRUNC(F340+H340+J340,1)</f>
        <v>0</v>
      </c>
      <c r="M340" s="8" t="s">
        <v>52</v>
      </c>
      <c r="N340" s="2" t="s">
        <v>525</v>
      </c>
      <c r="O340" s="2" t="s">
        <v>373</v>
      </c>
      <c r="P340" s="2" t="s">
        <v>64</v>
      </c>
      <c r="Q340" s="2" t="s">
        <v>64</v>
      </c>
      <c r="R340" s="2" t="s">
        <v>63</v>
      </c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2" t="s">
        <v>52</v>
      </c>
      <c r="AW340" s="2" t="s">
        <v>824</v>
      </c>
      <c r="AX340" s="2" t="s">
        <v>52</v>
      </c>
      <c r="AY340" s="2" t="s">
        <v>52</v>
      </c>
    </row>
    <row r="341" spans="1:51" ht="30" customHeight="1" x14ac:dyDescent="0.3">
      <c r="A341" s="8" t="s">
        <v>375</v>
      </c>
      <c r="B341" s="8" t="s">
        <v>52</v>
      </c>
      <c r="C341" s="8" t="s">
        <v>52</v>
      </c>
      <c r="D341" s="9"/>
      <c r="E341" s="13"/>
      <c r="F341" s="14">
        <f>TRUNC(SUMIF(N339:N340, N338, F339:F340),0)</f>
        <v>0</v>
      </c>
      <c r="G341" s="13"/>
      <c r="H341" s="14">
        <f>TRUNC(SUMIF(N339:N340, N338, H339:H340),0)</f>
        <v>0</v>
      </c>
      <c r="I341" s="13"/>
      <c r="J341" s="14">
        <f>TRUNC(SUMIF(N339:N340, N338, J339:J340),0)</f>
        <v>0</v>
      </c>
      <c r="K341" s="13"/>
      <c r="L341" s="14">
        <f>F341+H341+J341</f>
        <v>0</v>
      </c>
      <c r="M341" s="8" t="s">
        <v>52</v>
      </c>
      <c r="N341" s="2" t="s">
        <v>87</v>
      </c>
      <c r="O341" s="2" t="s">
        <v>87</v>
      </c>
      <c r="P341" s="2" t="s">
        <v>52</v>
      </c>
      <c r="Q341" s="2" t="s">
        <v>52</v>
      </c>
      <c r="R341" s="2" t="s">
        <v>52</v>
      </c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2" t="s">
        <v>52</v>
      </c>
      <c r="AW341" s="2" t="s">
        <v>52</v>
      </c>
      <c r="AX341" s="2" t="s">
        <v>52</v>
      </c>
      <c r="AY341" s="2" t="s">
        <v>52</v>
      </c>
    </row>
    <row r="342" spans="1:51" ht="30" customHeight="1" x14ac:dyDescent="0.3">
      <c r="A342" s="9"/>
      <c r="B342" s="9"/>
      <c r="C342" s="9"/>
      <c r="D342" s="9"/>
      <c r="E342" s="13"/>
      <c r="F342" s="14"/>
      <c r="G342" s="13"/>
      <c r="H342" s="14"/>
      <c r="I342" s="13"/>
      <c r="J342" s="14"/>
      <c r="K342" s="13"/>
      <c r="L342" s="14"/>
      <c r="M342" s="9"/>
    </row>
    <row r="343" spans="1:51" ht="30" customHeight="1" x14ac:dyDescent="0.3">
      <c r="A343" s="34" t="s">
        <v>825</v>
      </c>
      <c r="B343" s="34"/>
      <c r="C343" s="34"/>
      <c r="D343" s="34"/>
      <c r="E343" s="35"/>
      <c r="F343" s="36"/>
      <c r="G343" s="35"/>
      <c r="H343" s="36"/>
      <c r="I343" s="35"/>
      <c r="J343" s="36"/>
      <c r="K343" s="35"/>
      <c r="L343" s="36"/>
      <c r="M343" s="34"/>
      <c r="N343" s="1" t="s">
        <v>546</v>
      </c>
    </row>
    <row r="344" spans="1:51" ht="30" customHeight="1" x14ac:dyDescent="0.3">
      <c r="A344" s="8" t="s">
        <v>801</v>
      </c>
      <c r="B344" s="8" t="s">
        <v>371</v>
      </c>
      <c r="C344" s="8" t="s">
        <v>372</v>
      </c>
      <c r="D344" s="9">
        <v>1.609E-2</v>
      </c>
      <c r="E344" s="13">
        <f>단가대비표!O54</f>
        <v>0</v>
      </c>
      <c r="F344" s="14">
        <f t="shared" ref="F344:F349" si="44">TRUNC(E344*D344,1)</f>
        <v>0</v>
      </c>
      <c r="G344" s="13">
        <f>단가대비표!P54</f>
        <v>0</v>
      </c>
      <c r="H344" s="14">
        <f t="shared" ref="H344:H349" si="45">TRUNC(G344*D344,1)</f>
        <v>0</v>
      </c>
      <c r="I344" s="13">
        <f>단가대비표!V54</f>
        <v>0</v>
      </c>
      <c r="J344" s="14">
        <f t="shared" ref="J344:J349" si="46">TRUNC(I344*D344,1)</f>
        <v>0</v>
      </c>
      <c r="K344" s="13">
        <f t="shared" ref="K344:L349" si="47">TRUNC(E344+G344+I344,1)</f>
        <v>0</v>
      </c>
      <c r="L344" s="14">
        <f t="shared" si="47"/>
        <v>0</v>
      </c>
      <c r="M344" s="8" t="s">
        <v>52</v>
      </c>
      <c r="N344" s="2" t="s">
        <v>546</v>
      </c>
      <c r="O344" s="2" t="s">
        <v>802</v>
      </c>
      <c r="P344" s="2" t="s">
        <v>64</v>
      </c>
      <c r="Q344" s="2" t="s">
        <v>64</v>
      </c>
      <c r="R344" s="2" t="s">
        <v>63</v>
      </c>
      <c r="S344" s="3"/>
      <c r="T344" s="3"/>
      <c r="U344" s="3"/>
      <c r="V344" s="3">
        <v>1</v>
      </c>
      <c r="W344" s="3">
        <v>2</v>
      </c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2" t="s">
        <v>52</v>
      </c>
      <c r="AW344" s="2" t="s">
        <v>826</v>
      </c>
      <c r="AX344" s="2" t="s">
        <v>52</v>
      </c>
      <c r="AY344" s="2" t="s">
        <v>52</v>
      </c>
    </row>
    <row r="345" spans="1:51" ht="30" customHeight="1" x14ac:dyDescent="0.3">
      <c r="A345" s="8" t="s">
        <v>791</v>
      </c>
      <c r="B345" s="8" t="s">
        <v>371</v>
      </c>
      <c r="C345" s="8" t="s">
        <v>372</v>
      </c>
      <c r="D345" s="9">
        <v>4.3899999999999998E-3</v>
      </c>
      <c r="E345" s="13">
        <f>단가대비표!O55</f>
        <v>0</v>
      </c>
      <c r="F345" s="14">
        <f t="shared" si="44"/>
        <v>0</v>
      </c>
      <c r="G345" s="13">
        <f>단가대비표!P55</f>
        <v>0</v>
      </c>
      <c r="H345" s="14">
        <f t="shared" si="45"/>
        <v>0</v>
      </c>
      <c r="I345" s="13">
        <f>단가대비표!V55</f>
        <v>0</v>
      </c>
      <c r="J345" s="14">
        <f t="shared" si="46"/>
        <v>0</v>
      </c>
      <c r="K345" s="13">
        <f t="shared" si="47"/>
        <v>0</v>
      </c>
      <c r="L345" s="14">
        <f t="shared" si="47"/>
        <v>0</v>
      </c>
      <c r="M345" s="8" t="s">
        <v>52</v>
      </c>
      <c r="N345" s="2" t="s">
        <v>546</v>
      </c>
      <c r="O345" s="2" t="s">
        <v>792</v>
      </c>
      <c r="P345" s="2" t="s">
        <v>64</v>
      </c>
      <c r="Q345" s="2" t="s">
        <v>64</v>
      </c>
      <c r="R345" s="2" t="s">
        <v>63</v>
      </c>
      <c r="S345" s="3"/>
      <c r="T345" s="3"/>
      <c r="U345" s="3"/>
      <c r="V345" s="3">
        <v>1</v>
      </c>
      <c r="W345" s="3">
        <v>2</v>
      </c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2" t="s">
        <v>52</v>
      </c>
      <c r="AW345" s="2" t="s">
        <v>827</v>
      </c>
      <c r="AX345" s="2" t="s">
        <v>52</v>
      </c>
      <c r="AY345" s="2" t="s">
        <v>52</v>
      </c>
    </row>
    <row r="346" spans="1:51" ht="30" customHeight="1" x14ac:dyDescent="0.3">
      <c r="A346" s="8" t="s">
        <v>794</v>
      </c>
      <c r="B346" s="8" t="s">
        <v>371</v>
      </c>
      <c r="C346" s="8" t="s">
        <v>372</v>
      </c>
      <c r="D346" s="9">
        <v>5.8500000000000002E-3</v>
      </c>
      <c r="E346" s="13">
        <f>단가대비표!O53</f>
        <v>0</v>
      </c>
      <c r="F346" s="14">
        <f t="shared" si="44"/>
        <v>0</v>
      </c>
      <c r="G346" s="13">
        <f>단가대비표!P53</f>
        <v>0</v>
      </c>
      <c r="H346" s="14">
        <f t="shared" si="45"/>
        <v>0</v>
      </c>
      <c r="I346" s="13">
        <f>단가대비표!V53</f>
        <v>0</v>
      </c>
      <c r="J346" s="14">
        <f t="shared" si="46"/>
        <v>0</v>
      </c>
      <c r="K346" s="13">
        <f t="shared" si="47"/>
        <v>0</v>
      </c>
      <c r="L346" s="14">
        <f t="shared" si="47"/>
        <v>0</v>
      </c>
      <c r="M346" s="8" t="s">
        <v>52</v>
      </c>
      <c r="N346" s="2" t="s">
        <v>546</v>
      </c>
      <c r="O346" s="2" t="s">
        <v>795</v>
      </c>
      <c r="P346" s="2" t="s">
        <v>64</v>
      </c>
      <c r="Q346" s="2" t="s">
        <v>64</v>
      </c>
      <c r="R346" s="2" t="s">
        <v>63</v>
      </c>
      <c r="S346" s="3"/>
      <c r="T346" s="3"/>
      <c r="U346" s="3"/>
      <c r="V346" s="3">
        <v>1</v>
      </c>
      <c r="W346" s="3">
        <v>2</v>
      </c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2" t="s">
        <v>52</v>
      </c>
      <c r="AW346" s="2" t="s">
        <v>828</v>
      </c>
      <c r="AX346" s="2" t="s">
        <v>52</v>
      </c>
      <c r="AY346" s="2" t="s">
        <v>52</v>
      </c>
    </row>
    <row r="347" spans="1:51" ht="30" customHeight="1" x14ac:dyDescent="0.3">
      <c r="A347" s="8" t="s">
        <v>370</v>
      </c>
      <c r="B347" s="8" t="s">
        <v>371</v>
      </c>
      <c r="C347" s="8" t="s">
        <v>372</v>
      </c>
      <c r="D347" s="9">
        <v>2.9299999999999999E-3</v>
      </c>
      <c r="E347" s="13">
        <f>단가대비표!O52</f>
        <v>0</v>
      </c>
      <c r="F347" s="14">
        <f t="shared" si="44"/>
        <v>0</v>
      </c>
      <c r="G347" s="13">
        <f>단가대비표!P52</f>
        <v>0</v>
      </c>
      <c r="H347" s="14">
        <f t="shared" si="45"/>
        <v>0</v>
      </c>
      <c r="I347" s="13">
        <f>단가대비표!V52</f>
        <v>0</v>
      </c>
      <c r="J347" s="14">
        <f t="shared" si="46"/>
        <v>0</v>
      </c>
      <c r="K347" s="13">
        <f t="shared" si="47"/>
        <v>0</v>
      </c>
      <c r="L347" s="14">
        <f t="shared" si="47"/>
        <v>0</v>
      </c>
      <c r="M347" s="8" t="s">
        <v>52</v>
      </c>
      <c r="N347" s="2" t="s">
        <v>546</v>
      </c>
      <c r="O347" s="2" t="s">
        <v>373</v>
      </c>
      <c r="P347" s="2" t="s">
        <v>64</v>
      </c>
      <c r="Q347" s="2" t="s">
        <v>64</v>
      </c>
      <c r="R347" s="2" t="s">
        <v>63</v>
      </c>
      <c r="S347" s="3"/>
      <c r="T347" s="3"/>
      <c r="U347" s="3"/>
      <c r="V347" s="3">
        <v>1</v>
      </c>
      <c r="W347" s="3">
        <v>2</v>
      </c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2" t="s">
        <v>52</v>
      </c>
      <c r="AW347" s="2" t="s">
        <v>829</v>
      </c>
      <c r="AX347" s="2" t="s">
        <v>52</v>
      </c>
      <c r="AY347" s="2" t="s">
        <v>52</v>
      </c>
    </row>
    <row r="348" spans="1:51" ht="30" customHeight="1" x14ac:dyDescent="0.3">
      <c r="A348" s="8" t="s">
        <v>566</v>
      </c>
      <c r="B348" s="8" t="s">
        <v>817</v>
      </c>
      <c r="C348" s="8" t="s">
        <v>334</v>
      </c>
      <c r="D348" s="9">
        <v>1</v>
      </c>
      <c r="E348" s="13">
        <v>0</v>
      </c>
      <c r="F348" s="14">
        <f t="shared" si="44"/>
        <v>0</v>
      </c>
      <c r="G348" s="13">
        <v>0</v>
      </c>
      <c r="H348" s="14">
        <f t="shared" si="45"/>
        <v>0</v>
      </c>
      <c r="I348" s="13">
        <f>TRUNC(SUMIF(V344:V349, RIGHTB(O348, 1), H344:H349)*U348, 2)</f>
        <v>0</v>
      </c>
      <c r="J348" s="14">
        <f t="shared" si="46"/>
        <v>0</v>
      </c>
      <c r="K348" s="13">
        <f t="shared" si="47"/>
        <v>0</v>
      </c>
      <c r="L348" s="14">
        <f t="shared" si="47"/>
        <v>0</v>
      </c>
      <c r="M348" s="8" t="s">
        <v>52</v>
      </c>
      <c r="N348" s="2" t="s">
        <v>546</v>
      </c>
      <c r="O348" s="2" t="s">
        <v>394</v>
      </c>
      <c r="P348" s="2" t="s">
        <v>64</v>
      </c>
      <c r="Q348" s="2" t="s">
        <v>64</v>
      </c>
      <c r="R348" s="2" t="s">
        <v>64</v>
      </c>
      <c r="S348" s="3">
        <v>1</v>
      </c>
      <c r="T348" s="3">
        <v>2</v>
      </c>
      <c r="U348" s="3">
        <v>0.05</v>
      </c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2" t="s">
        <v>52</v>
      </c>
      <c r="AW348" s="2" t="s">
        <v>830</v>
      </c>
      <c r="AX348" s="2" t="s">
        <v>52</v>
      </c>
      <c r="AY348" s="2" t="s">
        <v>52</v>
      </c>
    </row>
    <row r="349" spans="1:51" ht="30" customHeight="1" x14ac:dyDescent="0.3">
      <c r="A349" s="8" t="s">
        <v>491</v>
      </c>
      <c r="B349" s="8" t="s">
        <v>617</v>
      </c>
      <c r="C349" s="8" t="s">
        <v>334</v>
      </c>
      <c r="D349" s="9">
        <v>1</v>
      </c>
      <c r="E349" s="13">
        <f>TRUNC(SUMIF(W344:W349, RIGHTB(O349, 1), H344:H349)*U349, 2)</f>
        <v>0</v>
      </c>
      <c r="F349" s="14">
        <f t="shared" si="44"/>
        <v>0</v>
      </c>
      <c r="G349" s="13">
        <v>0</v>
      </c>
      <c r="H349" s="14">
        <f t="shared" si="45"/>
        <v>0</v>
      </c>
      <c r="I349" s="13">
        <v>0</v>
      </c>
      <c r="J349" s="14">
        <f t="shared" si="46"/>
        <v>0</v>
      </c>
      <c r="K349" s="13">
        <f t="shared" si="47"/>
        <v>0</v>
      </c>
      <c r="L349" s="14">
        <f t="shared" si="47"/>
        <v>0</v>
      </c>
      <c r="M349" s="8" t="s">
        <v>52</v>
      </c>
      <c r="N349" s="2" t="s">
        <v>546</v>
      </c>
      <c r="O349" s="2" t="s">
        <v>697</v>
      </c>
      <c r="P349" s="2" t="s">
        <v>64</v>
      </c>
      <c r="Q349" s="2" t="s">
        <v>64</v>
      </c>
      <c r="R349" s="2" t="s">
        <v>64</v>
      </c>
      <c r="S349" s="3">
        <v>1</v>
      </c>
      <c r="T349" s="3">
        <v>0</v>
      </c>
      <c r="U349" s="3">
        <v>0.03</v>
      </c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2" t="s">
        <v>52</v>
      </c>
      <c r="AW349" s="2" t="s">
        <v>831</v>
      </c>
      <c r="AX349" s="2" t="s">
        <v>52</v>
      </c>
      <c r="AY349" s="2" t="s">
        <v>52</v>
      </c>
    </row>
    <row r="350" spans="1:51" ht="30" customHeight="1" x14ac:dyDescent="0.3">
      <c r="A350" s="8" t="s">
        <v>375</v>
      </c>
      <c r="B350" s="8" t="s">
        <v>52</v>
      </c>
      <c r="C350" s="8" t="s">
        <v>52</v>
      </c>
      <c r="D350" s="9"/>
      <c r="E350" s="13"/>
      <c r="F350" s="14">
        <f>TRUNC(SUMIF(N344:N349, N343, F344:F349),0)</f>
        <v>0</v>
      </c>
      <c r="G350" s="13"/>
      <c r="H350" s="14">
        <f>TRUNC(SUMIF(N344:N349, N343, H344:H349),0)</f>
        <v>0</v>
      </c>
      <c r="I350" s="13"/>
      <c r="J350" s="14">
        <f>TRUNC(SUMIF(N344:N349, N343, J344:J349),0)</f>
        <v>0</v>
      </c>
      <c r="K350" s="13"/>
      <c r="L350" s="14">
        <f>F350+H350+J350</f>
        <v>0</v>
      </c>
      <c r="M350" s="8" t="s">
        <v>52</v>
      </c>
      <c r="N350" s="2" t="s">
        <v>87</v>
      </c>
      <c r="O350" s="2" t="s">
        <v>87</v>
      </c>
      <c r="P350" s="2" t="s">
        <v>52</v>
      </c>
      <c r="Q350" s="2" t="s">
        <v>52</v>
      </c>
      <c r="R350" s="2" t="s">
        <v>52</v>
      </c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2" t="s">
        <v>52</v>
      </c>
      <c r="AW350" s="2" t="s">
        <v>52</v>
      </c>
      <c r="AX350" s="2" t="s">
        <v>52</v>
      </c>
      <c r="AY350" s="2" t="s">
        <v>52</v>
      </c>
    </row>
    <row r="351" spans="1:51" ht="30" customHeight="1" x14ac:dyDescent="0.3">
      <c r="A351" s="9"/>
      <c r="B351" s="9"/>
      <c r="C351" s="9"/>
      <c r="D351" s="9"/>
      <c r="E351" s="13"/>
      <c r="F351" s="14"/>
      <c r="G351" s="13"/>
      <c r="H351" s="14"/>
      <c r="I351" s="13"/>
      <c r="J351" s="14"/>
      <c r="K351" s="13"/>
      <c r="L351" s="14"/>
      <c r="M351" s="9"/>
    </row>
    <row r="352" spans="1:51" ht="30" customHeight="1" x14ac:dyDescent="0.3">
      <c r="A352" s="34" t="s">
        <v>832</v>
      </c>
      <c r="B352" s="34"/>
      <c r="C352" s="34"/>
      <c r="D352" s="34"/>
      <c r="E352" s="35"/>
      <c r="F352" s="36"/>
      <c r="G352" s="35"/>
      <c r="H352" s="36"/>
      <c r="I352" s="35"/>
      <c r="J352" s="36"/>
      <c r="K352" s="35"/>
      <c r="L352" s="36"/>
      <c r="M352" s="34"/>
      <c r="N352" s="1" t="s">
        <v>551</v>
      </c>
    </row>
    <row r="353" spans="1:51" ht="30" customHeight="1" x14ac:dyDescent="0.3">
      <c r="A353" s="8" t="s">
        <v>563</v>
      </c>
      <c r="B353" s="8" t="s">
        <v>371</v>
      </c>
      <c r="C353" s="8" t="s">
        <v>372</v>
      </c>
      <c r="D353" s="9">
        <v>0.313</v>
      </c>
      <c r="E353" s="13">
        <f>단가대비표!O57</f>
        <v>0</v>
      </c>
      <c r="F353" s="14">
        <f>TRUNC(E353*D353,1)</f>
        <v>0</v>
      </c>
      <c r="G353" s="13">
        <f>단가대비표!P57</f>
        <v>0</v>
      </c>
      <c r="H353" s="14">
        <f>TRUNC(G353*D353,1)</f>
        <v>0</v>
      </c>
      <c r="I353" s="13">
        <f>단가대비표!V57</f>
        <v>0</v>
      </c>
      <c r="J353" s="14">
        <f>TRUNC(I353*D353,1)</f>
        <v>0</v>
      </c>
      <c r="K353" s="13">
        <f t="shared" ref="K353:L355" si="48">TRUNC(E353+G353+I353,1)</f>
        <v>0</v>
      </c>
      <c r="L353" s="14">
        <f t="shared" si="48"/>
        <v>0</v>
      </c>
      <c r="M353" s="8" t="s">
        <v>52</v>
      </c>
      <c r="N353" s="2" t="s">
        <v>551</v>
      </c>
      <c r="O353" s="2" t="s">
        <v>564</v>
      </c>
      <c r="P353" s="2" t="s">
        <v>64</v>
      </c>
      <c r="Q353" s="2" t="s">
        <v>64</v>
      </c>
      <c r="R353" s="2" t="s">
        <v>63</v>
      </c>
      <c r="S353" s="3"/>
      <c r="T353" s="3"/>
      <c r="U353" s="3"/>
      <c r="V353" s="3">
        <v>1</v>
      </c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2" t="s">
        <v>52</v>
      </c>
      <c r="AW353" s="2" t="s">
        <v>833</v>
      </c>
      <c r="AX353" s="2" t="s">
        <v>52</v>
      </c>
      <c r="AY353" s="2" t="s">
        <v>52</v>
      </c>
    </row>
    <row r="354" spans="1:51" ht="30" customHeight="1" x14ac:dyDescent="0.3">
      <c r="A354" s="8" t="s">
        <v>370</v>
      </c>
      <c r="B354" s="8" t="s">
        <v>371</v>
      </c>
      <c r="C354" s="8" t="s">
        <v>372</v>
      </c>
      <c r="D354" s="9">
        <v>6.4000000000000001E-2</v>
      </c>
      <c r="E354" s="13">
        <f>단가대비표!O52</f>
        <v>0</v>
      </c>
      <c r="F354" s="14">
        <f>TRUNC(E354*D354,1)</f>
        <v>0</v>
      </c>
      <c r="G354" s="13">
        <f>단가대비표!P52</f>
        <v>0</v>
      </c>
      <c r="H354" s="14">
        <f>TRUNC(G354*D354,1)</f>
        <v>0</v>
      </c>
      <c r="I354" s="13">
        <f>단가대비표!V52</f>
        <v>0</v>
      </c>
      <c r="J354" s="14">
        <f>TRUNC(I354*D354,1)</f>
        <v>0</v>
      </c>
      <c r="K354" s="13">
        <f t="shared" si="48"/>
        <v>0</v>
      </c>
      <c r="L354" s="14">
        <f t="shared" si="48"/>
        <v>0</v>
      </c>
      <c r="M354" s="8" t="s">
        <v>52</v>
      </c>
      <c r="N354" s="2" t="s">
        <v>551</v>
      </c>
      <c r="O354" s="2" t="s">
        <v>373</v>
      </c>
      <c r="P354" s="2" t="s">
        <v>64</v>
      </c>
      <c r="Q354" s="2" t="s">
        <v>64</v>
      </c>
      <c r="R354" s="2" t="s">
        <v>63</v>
      </c>
      <c r="S354" s="3"/>
      <c r="T354" s="3"/>
      <c r="U354" s="3"/>
      <c r="V354" s="3">
        <v>1</v>
      </c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2" t="s">
        <v>52</v>
      </c>
      <c r="AW354" s="2" t="s">
        <v>834</v>
      </c>
      <c r="AX354" s="2" t="s">
        <v>52</v>
      </c>
      <c r="AY354" s="2" t="s">
        <v>52</v>
      </c>
    </row>
    <row r="355" spans="1:51" ht="30" customHeight="1" x14ac:dyDescent="0.3">
      <c r="A355" s="8" t="s">
        <v>566</v>
      </c>
      <c r="B355" s="8" t="s">
        <v>617</v>
      </c>
      <c r="C355" s="8" t="s">
        <v>334</v>
      </c>
      <c r="D355" s="9">
        <v>1</v>
      </c>
      <c r="E355" s="13">
        <v>0</v>
      </c>
      <c r="F355" s="14">
        <f>TRUNC(E355*D355,1)</f>
        <v>0</v>
      </c>
      <c r="G355" s="13">
        <v>0</v>
      </c>
      <c r="H355" s="14">
        <f>TRUNC(G355*D355,1)</f>
        <v>0</v>
      </c>
      <c r="I355" s="13">
        <f>TRUNC(SUMIF(V353:V355, RIGHTB(O355, 1), H353:H355)*U355, 2)</f>
        <v>0</v>
      </c>
      <c r="J355" s="14">
        <f>TRUNC(I355*D355,1)</f>
        <v>0</v>
      </c>
      <c r="K355" s="13">
        <f t="shared" si="48"/>
        <v>0</v>
      </c>
      <c r="L355" s="14">
        <f t="shared" si="48"/>
        <v>0</v>
      </c>
      <c r="M355" s="8" t="s">
        <v>52</v>
      </c>
      <c r="N355" s="2" t="s">
        <v>551</v>
      </c>
      <c r="O355" s="2" t="s">
        <v>394</v>
      </c>
      <c r="P355" s="2" t="s">
        <v>64</v>
      </c>
      <c r="Q355" s="2" t="s">
        <v>64</v>
      </c>
      <c r="R355" s="2" t="s">
        <v>64</v>
      </c>
      <c r="S355" s="3">
        <v>1</v>
      </c>
      <c r="T355" s="3">
        <v>2</v>
      </c>
      <c r="U355" s="3">
        <v>0.03</v>
      </c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2" t="s">
        <v>52</v>
      </c>
      <c r="AW355" s="2" t="s">
        <v>835</v>
      </c>
      <c r="AX355" s="2" t="s">
        <v>52</v>
      </c>
      <c r="AY355" s="2" t="s">
        <v>52</v>
      </c>
    </row>
    <row r="356" spans="1:51" ht="30" customHeight="1" x14ac:dyDescent="0.3">
      <c r="A356" s="8" t="s">
        <v>375</v>
      </c>
      <c r="B356" s="8" t="s">
        <v>52</v>
      </c>
      <c r="C356" s="8" t="s">
        <v>52</v>
      </c>
      <c r="D356" s="9"/>
      <c r="E356" s="13"/>
      <c r="F356" s="14">
        <f>TRUNC(SUMIF(N353:N355, N352, F353:F355),0)</f>
        <v>0</v>
      </c>
      <c r="G356" s="13"/>
      <c r="H356" s="14">
        <f>TRUNC(SUMIF(N353:N355, N352, H353:H355),0)</f>
        <v>0</v>
      </c>
      <c r="I356" s="13"/>
      <c r="J356" s="14">
        <f>TRUNC(SUMIF(N353:N355, N352, J353:J355),0)</f>
        <v>0</v>
      </c>
      <c r="K356" s="13"/>
      <c r="L356" s="14">
        <f>F356+H356+J356</f>
        <v>0</v>
      </c>
      <c r="M356" s="8" t="s">
        <v>52</v>
      </c>
      <c r="N356" s="2" t="s">
        <v>87</v>
      </c>
      <c r="O356" s="2" t="s">
        <v>87</v>
      </c>
      <c r="P356" s="2" t="s">
        <v>52</v>
      </c>
      <c r="Q356" s="2" t="s">
        <v>52</v>
      </c>
      <c r="R356" s="2" t="s">
        <v>52</v>
      </c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2" t="s">
        <v>52</v>
      </c>
      <c r="AW356" s="2" t="s">
        <v>52</v>
      </c>
      <c r="AX356" s="2" t="s">
        <v>52</v>
      </c>
      <c r="AY356" s="2" t="s">
        <v>52</v>
      </c>
    </row>
    <row r="357" spans="1:51" ht="30" customHeight="1" x14ac:dyDescent="0.3">
      <c r="A357" s="9"/>
      <c r="B357" s="9"/>
      <c r="C357" s="9"/>
      <c r="D357" s="9"/>
      <c r="E357" s="13"/>
      <c r="F357" s="14"/>
      <c r="G357" s="13"/>
      <c r="H357" s="14"/>
      <c r="I357" s="13"/>
      <c r="J357" s="14"/>
      <c r="K357" s="13"/>
      <c r="L357" s="14"/>
      <c r="M357" s="9"/>
    </row>
    <row r="358" spans="1:51" ht="30" customHeight="1" x14ac:dyDescent="0.3">
      <c r="A358" s="34" t="s">
        <v>836</v>
      </c>
      <c r="B358" s="34"/>
      <c r="C358" s="34"/>
      <c r="D358" s="34"/>
      <c r="E358" s="35"/>
      <c r="F358" s="36"/>
      <c r="G358" s="35"/>
      <c r="H358" s="36"/>
      <c r="I358" s="35"/>
      <c r="J358" s="36"/>
      <c r="K358" s="35"/>
      <c r="L358" s="36"/>
      <c r="M358" s="34"/>
      <c r="N358" s="1" t="s">
        <v>604</v>
      </c>
    </row>
    <row r="359" spans="1:51" ht="30" customHeight="1" x14ac:dyDescent="0.3">
      <c r="A359" s="8" t="s">
        <v>837</v>
      </c>
      <c r="B359" s="8" t="s">
        <v>838</v>
      </c>
      <c r="C359" s="8" t="s">
        <v>514</v>
      </c>
      <c r="D359" s="9">
        <v>0.16600000000000001</v>
      </c>
      <c r="E359" s="13">
        <f>단가대비표!O37</f>
        <v>0</v>
      </c>
      <c r="F359" s="14">
        <f>TRUNC(E359*D359,1)</f>
        <v>0</v>
      </c>
      <c r="G359" s="13">
        <f>단가대비표!P37</f>
        <v>0</v>
      </c>
      <c r="H359" s="14">
        <f>TRUNC(G359*D359,1)</f>
        <v>0</v>
      </c>
      <c r="I359" s="13">
        <f>단가대비표!V37</f>
        <v>0</v>
      </c>
      <c r="J359" s="14">
        <f>TRUNC(I359*D359,1)</f>
        <v>0</v>
      </c>
      <c r="K359" s="13">
        <f t="shared" ref="K359:L361" si="49">TRUNC(E359+G359+I359,1)</f>
        <v>0</v>
      </c>
      <c r="L359" s="14">
        <f t="shared" si="49"/>
        <v>0</v>
      </c>
      <c r="M359" s="8" t="s">
        <v>52</v>
      </c>
      <c r="N359" s="2" t="s">
        <v>604</v>
      </c>
      <c r="O359" s="2" t="s">
        <v>839</v>
      </c>
      <c r="P359" s="2" t="s">
        <v>64</v>
      </c>
      <c r="Q359" s="2" t="s">
        <v>64</v>
      </c>
      <c r="R359" s="2" t="s">
        <v>63</v>
      </c>
      <c r="S359" s="3"/>
      <c r="T359" s="3"/>
      <c r="U359" s="3"/>
      <c r="V359" s="3">
        <v>1</v>
      </c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2" t="s">
        <v>52</v>
      </c>
      <c r="AW359" s="2" t="s">
        <v>840</v>
      </c>
      <c r="AX359" s="2" t="s">
        <v>52</v>
      </c>
      <c r="AY359" s="2" t="s">
        <v>52</v>
      </c>
    </row>
    <row r="360" spans="1:51" ht="30" customHeight="1" x14ac:dyDescent="0.3">
      <c r="A360" s="8" t="s">
        <v>841</v>
      </c>
      <c r="B360" s="8" t="s">
        <v>842</v>
      </c>
      <c r="C360" s="8" t="s">
        <v>514</v>
      </c>
      <c r="D360" s="9">
        <v>8.0000000000000002E-3</v>
      </c>
      <c r="E360" s="13">
        <f>단가대비표!O40</f>
        <v>0</v>
      </c>
      <c r="F360" s="14">
        <f>TRUNC(E360*D360,1)</f>
        <v>0</v>
      </c>
      <c r="G360" s="13">
        <f>단가대비표!P40</f>
        <v>0</v>
      </c>
      <c r="H360" s="14">
        <f>TRUNC(G360*D360,1)</f>
        <v>0</v>
      </c>
      <c r="I360" s="13">
        <f>단가대비표!V40</f>
        <v>0</v>
      </c>
      <c r="J360" s="14">
        <f>TRUNC(I360*D360,1)</f>
        <v>0</v>
      </c>
      <c r="K360" s="13">
        <f t="shared" si="49"/>
        <v>0</v>
      </c>
      <c r="L360" s="14">
        <f t="shared" si="49"/>
        <v>0</v>
      </c>
      <c r="M360" s="8" t="s">
        <v>52</v>
      </c>
      <c r="N360" s="2" t="s">
        <v>604</v>
      </c>
      <c r="O360" s="2" t="s">
        <v>843</v>
      </c>
      <c r="P360" s="2" t="s">
        <v>64</v>
      </c>
      <c r="Q360" s="2" t="s">
        <v>64</v>
      </c>
      <c r="R360" s="2" t="s">
        <v>63</v>
      </c>
      <c r="S360" s="3"/>
      <c r="T360" s="3"/>
      <c r="U360" s="3"/>
      <c r="V360" s="3">
        <v>1</v>
      </c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2" t="s">
        <v>52</v>
      </c>
      <c r="AW360" s="2" t="s">
        <v>844</v>
      </c>
      <c r="AX360" s="2" t="s">
        <v>52</v>
      </c>
      <c r="AY360" s="2" t="s">
        <v>52</v>
      </c>
    </row>
    <row r="361" spans="1:51" ht="30" customHeight="1" x14ac:dyDescent="0.3">
      <c r="A361" s="8" t="s">
        <v>491</v>
      </c>
      <c r="B361" s="8" t="s">
        <v>845</v>
      </c>
      <c r="C361" s="8" t="s">
        <v>334</v>
      </c>
      <c r="D361" s="9">
        <v>1</v>
      </c>
      <c r="E361" s="13">
        <f>TRUNC(SUMIF(V359:V361, RIGHTB(O361, 1), F359:F361)*U361, 2)</f>
        <v>0</v>
      </c>
      <c r="F361" s="14">
        <f>TRUNC(E361*D361,1)</f>
        <v>0</v>
      </c>
      <c r="G361" s="13">
        <v>0</v>
      </c>
      <c r="H361" s="14">
        <f>TRUNC(G361*D361,1)</f>
        <v>0</v>
      </c>
      <c r="I361" s="13">
        <v>0</v>
      </c>
      <c r="J361" s="14">
        <f>TRUNC(I361*D361,1)</f>
        <v>0</v>
      </c>
      <c r="K361" s="13">
        <f t="shared" si="49"/>
        <v>0</v>
      </c>
      <c r="L361" s="14">
        <f t="shared" si="49"/>
        <v>0</v>
      </c>
      <c r="M361" s="8" t="s">
        <v>52</v>
      </c>
      <c r="N361" s="2" t="s">
        <v>604</v>
      </c>
      <c r="O361" s="2" t="s">
        <v>394</v>
      </c>
      <c r="P361" s="2" t="s">
        <v>64</v>
      </c>
      <c r="Q361" s="2" t="s">
        <v>64</v>
      </c>
      <c r="R361" s="2" t="s">
        <v>64</v>
      </c>
      <c r="S361" s="3">
        <v>0</v>
      </c>
      <c r="T361" s="3">
        <v>0</v>
      </c>
      <c r="U361" s="3">
        <v>0.04</v>
      </c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2" t="s">
        <v>52</v>
      </c>
      <c r="AW361" s="2" t="s">
        <v>846</v>
      </c>
      <c r="AX361" s="2" t="s">
        <v>52</v>
      </c>
      <c r="AY361" s="2" t="s">
        <v>52</v>
      </c>
    </row>
    <row r="362" spans="1:51" ht="30" customHeight="1" x14ac:dyDescent="0.3">
      <c r="A362" s="8" t="s">
        <v>375</v>
      </c>
      <c r="B362" s="8" t="s">
        <v>52</v>
      </c>
      <c r="C362" s="8" t="s">
        <v>52</v>
      </c>
      <c r="D362" s="9"/>
      <c r="E362" s="13"/>
      <c r="F362" s="14">
        <f>TRUNC(SUMIF(N359:N361, N358, F359:F361),0)</f>
        <v>0</v>
      </c>
      <c r="G362" s="13"/>
      <c r="H362" s="14">
        <f>TRUNC(SUMIF(N359:N361, N358, H359:H361),0)</f>
        <v>0</v>
      </c>
      <c r="I362" s="13"/>
      <c r="J362" s="14">
        <f>TRUNC(SUMIF(N359:N361, N358, J359:J361),0)</f>
        <v>0</v>
      </c>
      <c r="K362" s="13"/>
      <c r="L362" s="14">
        <f>F362+H362+J362</f>
        <v>0</v>
      </c>
      <c r="M362" s="8" t="s">
        <v>52</v>
      </c>
      <c r="N362" s="2" t="s">
        <v>87</v>
      </c>
      <c r="O362" s="2" t="s">
        <v>87</v>
      </c>
      <c r="P362" s="2" t="s">
        <v>52</v>
      </c>
      <c r="Q362" s="2" t="s">
        <v>52</v>
      </c>
      <c r="R362" s="2" t="s">
        <v>52</v>
      </c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2" t="s">
        <v>52</v>
      </c>
      <c r="AW362" s="2" t="s">
        <v>52</v>
      </c>
      <c r="AX362" s="2" t="s">
        <v>52</v>
      </c>
      <c r="AY362" s="2" t="s">
        <v>52</v>
      </c>
    </row>
    <row r="363" spans="1:51" ht="30" customHeight="1" x14ac:dyDescent="0.3">
      <c r="A363" s="9"/>
      <c r="B363" s="9"/>
      <c r="C363" s="9"/>
      <c r="D363" s="9"/>
      <c r="E363" s="13"/>
      <c r="F363" s="14"/>
      <c r="G363" s="13"/>
      <c r="H363" s="14"/>
      <c r="I363" s="13"/>
      <c r="J363" s="14"/>
      <c r="K363" s="13"/>
      <c r="L363" s="14"/>
      <c r="M363" s="9"/>
    </row>
    <row r="364" spans="1:51" ht="30" customHeight="1" x14ac:dyDescent="0.3">
      <c r="A364" s="34" t="s">
        <v>847</v>
      </c>
      <c r="B364" s="34"/>
      <c r="C364" s="34"/>
      <c r="D364" s="34"/>
      <c r="E364" s="35"/>
      <c r="F364" s="36"/>
      <c r="G364" s="35"/>
      <c r="H364" s="36"/>
      <c r="I364" s="35"/>
      <c r="J364" s="36"/>
      <c r="K364" s="35"/>
      <c r="L364" s="36"/>
      <c r="M364" s="34"/>
      <c r="N364" s="1" t="s">
        <v>609</v>
      </c>
    </row>
    <row r="365" spans="1:51" ht="30" customHeight="1" x14ac:dyDescent="0.3">
      <c r="A365" s="8" t="s">
        <v>197</v>
      </c>
      <c r="B365" s="8" t="s">
        <v>848</v>
      </c>
      <c r="C365" s="8" t="s">
        <v>60</v>
      </c>
      <c r="D365" s="9">
        <v>1</v>
      </c>
      <c r="E365" s="13">
        <f>일위대가목록!E67</f>
        <v>0</v>
      </c>
      <c r="F365" s="14">
        <f>TRUNC(E365*D365,1)</f>
        <v>0</v>
      </c>
      <c r="G365" s="13">
        <f>일위대가목록!F67</f>
        <v>0</v>
      </c>
      <c r="H365" s="14">
        <f>TRUNC(G365*D365,1)</f>
        <v>0</v>
      </c>
      <c r="I365" s="13">
        <f>일위대가목록!G67</f>
        <v>0</v>
      </c>
      <c r="J365" s="14">
        <f>TRUNC(I365*D365,1)</f>
        <v>0</v>
      </c>
      <c r="K365" s="13">
        <f>TRUNC(E365+G365+I365,1)</f>
        <v>0</v>
      </c>
      <c r="L365" s="14">
        <f>TRUNC(F365+H365+J365,1)</f>
        <v>0</v>
      </c>
      <c r="M365" s="8" t="s">
        <v>849</v>
      </c>
      <c r="N365" s="2" t="s">
        <v>609</v>
      </c>
      <c r="O365" s="2" t="s">
        <v>850</v>
      </c>
      <c r="P365" s="2" t="s">
        <v>63</v>
      </c>
      <c r="Q365" s="2" t="s">
        <v>64</v>
      </c>
      <c r="R365" s="2" t="s">
        <v>64</v>
      </c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2" t="s">
        <v>52</v>
      </c>
      <c r="AW365" s="2" t="s">
        <v>851</v>
      </c>
      <c r="AX365" s="2" t="s">
        <v>52</v>
      </c>
      <c r="AY365" s="2" t="s">
        <v>52</v>
      </c>
    </row>
    <row r="366" spans="1:51" ht="30" customHeight="1" x14ac:dyDescent="0.3">
      <c r="A366" s="8" t="s">
        <v>375</v>
      </c>
      <c r="B366" s="8" t="s">
        <v>52</v>
      </c>
      <c r="C366" s="8" t="s">
        <v>52</v>
      </c>
      <c r="D366" s="9"/>
      <c r="E366" s="13"/>
      <c r="F366" s="14">
        <f>TRUNC(SUMIF(N365:N365, N364, F365:F365),0)</f>
        <v>0</v>
      </c>
      <c r="G366" s="13"/>
      <c r="H366" s="14">
        <f>TRUNC(SUMIF(N365:N365, N364, H365:H365),0)</f>
        <v>0</v>
      </c>
      <c r="I366" s="13"/>
      <c r="J366" s="14">
        <f>TRUNC(SUMIF(N365:N365, N364, J365:J365),0)</f>
        <v>0</v>
      </c>
      <c r="K366" s="13"/>
      <c r="L366" s="14">
        <f>F366+H366+J366</f>
        <v>0</v>
      </c>
      <c r="M366" s="8" t="s">
        <v>52</v>
      </c>
      <c r="N366" s="2" t="s">
        <v>87</v>
      </c>
      <c r="O366" s="2" t="s">
        <v>87</v>
      </c>
      <c r="P366" s="2" t="s">
        <v>52</v>
      </c>
      <c r="Q366" s="2" t="s">
        <v>52</v>
      </c>
      <c r="R366" s="2" t="s">
        <v>52</v>
      </c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2" t="s">
        <v>52</v>
      </c>
      <c r="AW366" s="2" t="s">
        <v>52</v>
      </c>
      <c r="AX366" s="2" t="s">
        <v>52</v>
      </c>
      <c r="AY366" s="2" t="s">
        <v>52</v>
      </c>
    </row>
    <row r="367" spans="1:51" ht="30" customHeight="1" x14ac:dyDescent="0.3">
      <c r="A367" s="9"/>
      <c r="B367" s="9"/>
      <c r="C367" s="9"/>
      <c r="D367" s="9"/>
      <c r="E367" s="13"/>
      <c r="F367" s="14"/>
      <c r="G367" s="13"/>
      <c r="H367" s="14"/>
      <c r="I367" s="13"/>
      <c r="J367" s="14"/>
      <c r="K367" s="13"/>
      <c r="L367" s="14"/>
      <c r="M367" s="9"/>
    </row>
    <row r="368" spans="1:51" ht="30" customHeight="1" x14ac:dyDescent="0.3">
      <c r="A368" s="34" t="s">
        <v>852</v>
      </c>
      <c r="B368" s="34"/>
      <c r="C368" s="34"/>
      <c r="D368" s="34"/>
      <c r="E368" s="35"/>
      <c r="F368" s="36"/>
      <c r="G368" s="35"/>
      <c r="H368" s="36"/>
      <c r="I368" s="35"/>
      <c r="J368" s="36"/>
      <c r="K368" s="35"/>
      <c r="L368" s="36"/>
      <c r="M368" s="34"/>
      <c r="N368" s="1" t="s">
        <v>850</v>
      </c>
    </row>
    <row r="369" spans="1:51" ht="30" customHeight="1" x14ac:dyDescent="0.3">
      <c r="A369" s="8" t="s">
        <v>612</v>
      </c>
      <c r="B369" s="8" t="s">
        <v>371</v>
      </c>
      <c r="C369" s="8" t="s">
        <v>372</v>
      </c>
      <c r="D369" s="9">
        <v>0.02</v>
      </c>
      <c r="E369" s="13">
        <f>단가대비표!O60</f>
        <v>0</v>
      </c>
      <c r="F369" s="14">
        <f>TRUNC(E369*D369,1)</f>
        <v>0</v>
      </c>
      <c r="G369" s="13">
        <f>단가대비표!P60</f>
        <v>0</v>
      </c>
      <c r="H369" s="14">
        <f>TRUNC(G369*D369,1)</f>
        <v>0</v>
      </c>
      <c r="I369" s="13">
        <f>단가대비표!V60</f>
        <v>0</v>
      </c>
      <c r="J369" s="14">
        <f>TRUNC(I369*D369,1)</f>
        <v>0</v>
      </c>
      <c r="K369" s="13">
        <f t="shared" ref="K369:L373" si="50">TRUNC(E369+G369+I369,1)</f>
        <v>0</v>
      </c>
      <c r="L369" s="14">
        <f t="shared" si="50"/>
        <v>0</v>
      </c>
      <c r="M369" s="8" t="s">
        <v>52</v>
      </c>
      <c r="N369" s="2" t="s">
        <v>850</v>
      </c>
      <c r="O369" s="2" t="s">
        <v>613</v>
      </c>
      <c r="P369" s="2" t="s">
        <v>64</v>
      </c>
      <c r="Q369" s="2" t="s">
        <v>64</v>
      </c>
      <c r="R369" s="2" t="s">
        <v>63</v>
      </c>
      <c r="S369" s="3"/>
      <c r="T369" s="3"/>
      <c r="U369" s="3"/>
      <c r="V369" s="3">
        <v>1</v>
      </c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2" t="s">
        <v>52</v>
      </c>
      <c r="AW369" s="2" t="s">
        <v>853</v>
      </c>
      <c r="AX369" s="2" t="s">
        <v>52</v>
      </c>
      <c r="AY369" s="2" t="s">
        <v>52</v>
      </c>
    </row>
    <row r="370" spans="1:51" ht="30" customHeight="1" x14ac:dyDescent="0.3">
      <c r="A370" s="8" t="s">
        <v>370</v>
      </c>
      <c r="B370" s="8" t="s">
        <v>371</v>
      </c>
      <c r="C370" s="8" t="s">
        <v>372</v>
      </c>
      <c r="D370" s="9">
        <v>4.0000000000000001E-3</v>
      </c>
      <c r="E370" s="13">
        <f>단가대비표!O52</f>
        <v>0</v>
      </c>
      <c r="F370" s="14">
        <f>TRUNC(E370*D370,1)</f>
        <v>0</v>
      </c>
      <c r="G370" s="13">
        <f>단가대비표!P52</f>
        <v>0</v>
      </c>
      <c r="H370" s="14">
        <f>TRUNC(G370*D370,1)</f>
        <v>0</v>
      </c>
      <c r="I370" s="13">
        <f>단가대비표!V52</f>
        <v>0</v>
      </c>
      <c r="J370" s="14">
        <f>TRUNC(I370*D370,1)</f>
        <v>0</v>
      </c>
      <c r="K370" s="13">
        <f t="shared" si="50"/>
        <v>0</v>
      </c>
      <c r="L370" s="14">
        <f t="shared" si="50"/>
        <v>0</v>
      </c>
      <c r="M370" s="8" t="s">
        <v>52</v>
      </c>
      <c r="N370" s="2" t="s">
        <v>850</v>
      </c>
      <c r="O370" s="2" t="s">
        <v>373</v>
      </c>
      <c r="P370" s="2" t="s">
        <v>64</v>
      </c>
      <c r="Q370" s="2" t="s">
        <v>64</v>
      </c>
      <c r="R370" s="2" t="s">
        <v>63</v>
      </c>
      <c r="S370" s="3"/>
      <c r="T370" s="3"/>
      <c r="U370" s="3"/>
      <c r="V370" s="3">
        <v>1</v>
      </c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2" t="s">
        <v>52</v>
      </c>
      <c r="AW370" s="2" t="s">
        <v>854</v>
      </c>
      <c r="AX370" s="2" t="s">
        <v>52</v>
      </c>
      <c r="AY370" s="2" t="s">
        <v>52</v>
      </c>
    </row>
    <row r="371" spans="1:51" ht="30" customHeight="1" x14ac:dyDescent="0.3">
      <c r="A371" s="8" t="s">
        <v>612</v>
      </c>
      <c r="B371" s="8" t="s">
        <v>371</v>
      </c>
      <c r="C371" s="8" t="s">
        <v>372</v>
      </c>
      <c r="D371" s="9">
        <v>0.02</v>
      </c>
      <c r="E371" s="13">
        <f>단가대비표!O60</f>
        <v>0</v>
      </c>
      <c r="F371" s="14">
        <f>TRUNC(E371*D371,1)</f>
        <v>0</v>
      </c>
      <c r="G371" s="13">
        <f>단가대비표!P60</f>
        <v>0</v>
      </c>
      <c r="H371" s="14">
        <f>TRUNC(G371*D371,1)</f>
        <v>0</v>
      </c>
      <c r="I371" s="13">
        <f>단가대비표!V60</f>
        <v>0</v>
      </c>
      <c r="J371" s="14">
        <f>TRUNC(I371*D371,1)</f>
        <v>0</v>
      </c>
      <c r="K371" s="13">
        <f t="shared" si="50"/>
        <v>0</v>
      </c>
      <c r="L371" s="14">
        <f t="shared" si="50"/>
        <v>0</v>
      </c>
      <c r="M371" s="8" t="s">
        <v>52</v>
      </c>
      <c r="N371" s="2" t="s">
        <v>850</v>
      </c>
      <c r="O371" s="2" t="s">
        <v>613</v>
      </c>
      <c r="P371" s="2" t="s">
        <v>64</v>
      </c>
      <c r="Q371" s="2" t="s">
        <v>64</v>
      </c>
      <c r="R371" s="2" t="s">
        <v>63</v>
      </c>
      <c r="S371" s="3"/>
      <c r="T371" s="3"/>
      <c r="U371" s="3"/>
      <c r="V371" s="3">
        <v>1</v>
      </c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2" t="s">
        <v>52</v>
      </c>
      <c r="AW371" s="2" t="s">
        <v>853</v>
      </c>
      <c r="AX371" s="2" t="s">
        <v>52</v>
      </c>
      <c r="AY371" s="2" t="s">
        <v>52</v>
      </c>
    </row>
    <row r="372" spans="1:51" ht="30" customHeight="1" x14ac:dyDescent="0.3">
      <c r="A372" s="8" t="s">
        <v>370</v>
      </c>
      <c r="B372" s="8" t="s">
        <v>371</v>
      </c>
      <c r="C372" s="8" t="s">
        <v>372</v>
      </c>
      <c r="D372" s="9">
        <v>4.0000000000000001E-3</v>
      </c>
      <c r="E372" s="13">
        <f>단가대비표!O52</f>
        <v>0</v>
      </c>
      <c r="F372" s="14">
        <f>TRUNC(E372*D372,1)</f>
        <v>0</v>
      </c>
      <c r="G372" s="13">
        <f>단가대비표!P52</f>
        <v>0</v>
      </c>
      <c r="H372" s="14">
        <f>TRUNC(G372*D372,1)</f>
        <v>0</v>
      </c>
      <c r="I372" s="13">
        <f>단가대비표!V52</f>
        <v>0</v>
      </c>
      <c r="J372" s="14">
        <f>TRUNC(I372*D372,1)</f>
        <v>0</v>
      </c>
      <c r="K372" s="13">
        <f t="shared" si="50"/>
        <v>0</v>
      </c>
      <c r="L372" s="14">
        <f t="shared" si="50"/>
        <v>0</v>
      </c>
      <c r="M372" s="8" t="s">
        <v>52</v>
      </c>
      <c r="N372" s="2" t="s">
        <v>850</v>
      </c>
      <c r="O372" s="2" t="s">
        <v>373</v>
      </c>
      <c r="P372" s="2" t="s">
        <v>64</v>
      </c>
      <c r="Q372" s="2" t="s">
        <v>64</v>
      </c>
      <c r="R372" s="2" t="s">
        <v>63</v>
      </c>
      <c r="S372" s="3"/>
      <c r="T372" s="3"/>
      <c r="U372" s="3"/>
      <c r="V372" s="3">
        <v>1</v>
      </c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2" t="s">
        <v>52</v>
      </c>
      <c r="AW372" s="2" t="s">
        <v>854</v>
      </c>
      <c r="AX372" s="2" t="s">
        <v>52</v>
      </c>
      <c r="AY372" s="2" t="s">
        <v>52</v>
      </c>
    </row>
    <row r="373" spans="1:51" ht="30" customHeight="1" x14ac:dyDescent="0.3">
      <c r="A373" s="8" t="s">
        <v>616</v>
      </c>
      <c r="B373" s="8" t="s">
        <v>630</v>
      </c>
      <c r="C373" s="8" t="s">
        <v>334</v>
      </c>
      <c r="D373" s="9">
        <v>1</v>
      </c>
      <c r="E373" s="13">
        <f>TRUNC(SUMIF(V369:V373, RIGHTB(O373, 1), H369:H373)*U373, 2)</f>
        <v>0</v>
      </c>
      <c r="F373" s="14">
        <f>TRUNC(E373*D373,1)</f>
        <v>0</v>
      </c>
      <c r="G373" s="13">
        <v>0</v>
      </c>
      <c r="H373" s="14">
        <f>TRUNC(G373*D373,1)</f>
        <v>0</v>
      </c>
      <c r="I373" s="13">
        <v>0</v>
      </c>
      <c r="J373" s="14">
        <f>TRUNC(I373*D373,1)</f>
        <v>0</v>
      </c>
      <c r="K373" s="13">
        <f t="shared" si="50"/>
        <v>0</v>
      </c>
      <c r="L373" s="14">
        <f t="shared" si="50"/>
        <v>0</v>
      </c>
      <c r="M373" s="8" t="s">
        <v>52</v>
      </c>
      <c r="N373" s="2" t="s">
        <v>850</v>
      </c>
      <c r="O373" s="2" t="s">
        <v>394</v>
      </c>
      <c r="P373" s="2" t="s">
        <v>64</v>
      </c>
      <c r="Q373" s="2" t="s">
        <v>64</v>
      </c>
      <c r="R373" s="2" t="s">
        <v>64</v>
      </c>
      <c r="S373" s="3">
        <v>1</v>
      </c>
      <c r="T373" s="3">
        <v>0</v>
      </c>
      <c r="U373" s="3">
        <v>0.02</v>
      </c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2" t="s">
        <v>52</v>
      </c>
      <c r="AW373" s="2" t="s">
        <v>855</v>
      </c>
      <c r="AX373" s="2" t="s">
        <v>52</v>
      </c>
      <c r="AY373" s="2" t="s">
        <v>52</v>
      </c>
    </row>
    <row r="374" spans="1:51" ht="30" customHeight="1" x14ac:dyDescent="0.3">
      <c r="A374" s="8" t="s">
        <v>375</v>
      </c>
      <c r="B374" s="8" t="s">
        <v>52</v>
      </c>
      <c r="C374" s="8" t="s">
        <v>52</v>
      </c>
      <c r="D374" s="9"/>
      <c r="E374" s="13"/>
      <c r="F374" s="14">
        <f>TRUNC(SUMIF(N369:N373, N368, F369:F373),0)</f>
        <v>0</v>
      </c>
      <c r="G374" s="13"/>
      <c r="H374" s="14">
        <f>TRUNC(SUMIF(N369:N373, N368, H369:H373),0)</f>
        <v>0</v>
      </c>
      <c r="I374" s="13"/>
      <c r="J374" s="14">
        <f>TRUNC(SUMIF(N369:N373, N368, J369:J373),0)</f>
        <v>0</v>
      </c>
      <c r="K374" s="13"/>
      <c r="L374" s="14">
        <f>F374+H374+J374</f>
        <v>0</v>
      </c>
      <c r="M374" s="8" t="s">
        <v>52</v>
      </c>
      <c r="N374" s="2" t="s">
        <v>87</v>
      </c>
      <c r="O374" s="2" t="s">
        <v>87</v>
      </c>
      <c r="P374" s="2" t="s">
        <v>52</v>
      </c>
      <c r="Q374" s="2" t="s">
        <v>52</v>
      </c>
      <c r="R374" s="2" t="s">
        <v>52</v>
      </c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2" t="s">
        <v>52</v>
      </c>
      <c r="AW374" s="2" t="s">
        <v>52</v>
      </c>
      <c r="AX374" s="2" t="s">
        <v>52</v>
      </c>
      <c r="AY374" s="2" t="s">
        <v>52</v>
      </c>
    </row>
    <row r="375" spans="1:51" ht="30" customHeight="1" x14ac:dyDescent="0.3">
      <c r="A375" s="9"/>
      <c r="B375" s="9"/>
      <c r="C375" s="9"/>
      <c r="D375" s="9"/>
      <c r="E375" s="13"/>
      <c r="F375" s="14"/>
      <c r="G375" s="13"/>
      <c r="H375" s="14"/>
      <c r="I375" s="13"/>
      <c r="J375" s="14"/>
      <c r="K375" s="13"/>
      <c r="L375" s="14"/>
      <c r="M375" s="9"/>
    </row>
    <row r="376" spans="1:51" ht="30" customHeight="1" x14ac:dyDescent="0.3">
      <c r="A376" s="34" t="s">
        <v>856</v>
      </c>
      <c r="B376" s="34"/>
      <c r="C376" s="34"/>
      <c r="D376" s="34"/>
      <c r="E376" s="35"/>
      <c r="F376" s="36"/>
      <c r="G376" s="35"/>
      <c r="H376" s="36"/>
      <c r="I376" s="35"/>
      <c r="J376" s="36"/>
      <c r="K376" s="35"/>
      <c r="L376" s="36"/>
      <c r="M376" s="34"/>
      <c r="N376" s="1" t="s">
        <v>623</v>
      </c>
    </row>
    <row r="377" spans="1:51" ht="30" customHeight="1" x14ac:dyDescent="0.3">
      <c r="A377" s="8" t="s">
        <v>626</v>
      </c>
      <c r="B377" s="8" t="s">
        <v>371</v>
      </c>
      <c r="C377" s="8" t="s">
        <v>372</v>
      </c>
      <c r="D377" s="9">
        <v>1.6E-2</v>
      </c>
      <c r="E377" s="13">
        <f>단가대비표!O61</f>
        <v>0</v>
      </c>
      <c r="F377" s="14">
        <f>TRUNC(E377*D377,1)</f>
        <v>0</v>
      </c>
      <c r="G377" s="13">
        <f>단가대비표!P61</f>
        <v>0</v>
      </c>
      <c r="H377" s="14">
        <f>TRUNC(G377*D377,1)</f>
        <v>0</v>
      </c>
      <c r="I377" s="13">
        <f>단가대비표!V61</f>
        <v>0</v>
      </c>
      <c r="J377" s="14">
        <f>TRUNC(I377*D377,1)</f>
        <v>0</v>
      </c>
      <c r="K377" s="13">
        <f>TRUNC(E377+G377+I377,1)</f>
        <v>0</v>
      </c>
      <c r="L377" s="14">
        <f>TRUNC(F377+H377+J377,1)</f>
        <v>0</v>
      </c>
      <c r="M377" s="8" t="s">
        <v>52</v>
      </c>
      <c r="N377" s="2" t="s">
        <v>623</v>
      </c>
      <c r="O377" s="2" t="s">
        <v>627</v>
      </c>
      <c r="P377" s="2" t="s">
        <v>64</v>
      </c>
      <c r="Q377" s="2" t="s">
        <v>64</v>
      </c>
      <c r="R377" s="2" t="s">
        <v>63</v>
      </c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2" t="s">
        <v>52</v>
      </c>
      <c r="AW377" s="2" t="s">
        <v>857</v>
      </c>
      <c r="AX377" s="2" t="s">
        <v>52</v>
      </c>
      <c r="AY377" s="2" t="s">
        <v>52</v>
      </c>
    </row>
    <row r="378" spans="1:51" ht="30" customHeight="1" x14ac:dyDescent="0.3">
      <c r="A378" s="8" t="s">
        <v>370</v>
      </c>
      <c r="B378" s="8" t="s">
        <v>371</v>
      </c>
      <c r="C378" s="8" t="s">
        <v>372</v>
      </c>
      <c r="D378" s="9">
        <v>1.0999999999999999E-2</v>
      </c>
      <c r="E378" s="13">
        <f>단가대비표!O52</f>
        <v>0</v>
      </c>
      <c r="F378" s="14">
        <f>TRUNC(E378*D378,1)</f>
        <v>0</v>
      </c>
      <c r="G378" s="13">
        <f>단가대비표!P52</f>
        <v>0</v>
      </c>
      <c r="H378" s="14">
        <f>TRUNC(G378*D378,1)</f>
        <v>0</v>
      </c>
      <c r="I378" s="13">
        <f>단가대비표!V52</f>
        <v>0</v>
      </c>
      <c r="J378" s="14">
        <f>TRUNC(I378*D378,1)</f>
        <v>0</v>
      </c>
      <c r="K378" s="13">
        <f>TRUNC(E378+G378+I378,1)</f>
        <v>0</v>
      </c>
      <c r="L378" s="14">
        <f>TRUNC(F378+H378+J378,1)</f>
        <v>0</v>
      </c>
      <c r="M378" s="8" t="s">
        <v>52</v>
      </c>
      <c r="N378" s="2" t="s">
        <v>623</v>
      </c>
      <c r="O378" s="2" t="s">
        <v>373</v>
      </c>
      <c r="P378" s="2" t="s">
        <v>64</v>
      </c>
      <c r="Q378" s="2" t="s">
        <v>64</v>
      </c>
      <c r="R378" s="2" t="s">
        <v>63</v>
      </c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2" t="s">
        <v>52</v>
      </c>
      <c r="AW378" s="2" t="s">
        <v>858</v>
      </c>
      <c r="AX378" s="2" t="s">
        <v>52</v>
      </c>
      <c r="AY378" s="2" t="s">
        <v>52</v>
      </c>
    </row>
    <row r="379" spans="1:51" ht="30" customHeight="1" x14ac:dyDescent="0.3">
      <c r="A379" s="8" t="s">
        <v>375</v>
      </c>
      <c r="B379" s="8" t="s">
        <v>52</v>
      </c>
      <c r="C379" s="8" t="s">
        <v>52</v>
      </c>
      <c r="D379" s="9"/>
      <c r="E379" s="13"/>
      <c r="F379" s="14">
        <f>TRUNC(SUMIF(N377:N378, N376, F377:F378),0)</f>
        <v>0</v>
      </c>
      <c r="G379" s="13"/>
      <c r="H379" s="14">
        <f>TRUNC(SUMIF(N377:N378, N376, H377:H378),0)</f>
        <v>0</v>
      </c>
      <c r="I379" s="13"/>
      <c r="J379" s="14">
        <f>TRUNC(SUMIF(N377:N378, N376, J377:J378),0)</f>
        <v>0</v>
      </c>
      <c r="K379" s="13"/>
      <c r="L379" s="14">
        <f>F379+H379+J379</f>
        <v>0</v>
      </c>
      <c r="M379" s="8" t="s">
        <v>52</v>
      </c>
      <c r="N379" s="2" t="s">
        <v>87</v>
      </c>
      <c r="O379" s="2" t="s">
        <v>87</v>
      </c>
      <c r="P379" s="2" t="s">
        <v>52</v>
      </c>
      <c r="Q379" s="2" t="s">
        <v>52</v>
      </c>
      <c r="R379" s="2" t="s">
        <v>52</v>
      </c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2" t="s">
        <v>52</v>
      </c>
      <c r="AW379" s="2" t="s">
        <v>52</v>
      </c>
      <c r="AX379" s="2" t="s">
        <v>52</v>
      </c>
      <c r="AY379" s="2" t="s">
        <v>52</v>
      </c>
    </row>
    <row r="380" spans="1:51" ht="30" customHeight="1" x14ac:dyDescent="0.3">
      <c r="A380" s="9"/>
      <c r="B380" s="9"/>
      <c r="C380" s="9"/>
      <c r="D380" s="9"/>
      <c r="E380" s="13"/>
      <c r="F380" s="14"/>
      <c r="G380" s="13"/>
      <c r="H380" s="14"/>
      <c r="I380" s="13"/>
      <c r="J380" s="14"/>
      <c r="K380" s="13"/>
      <c r="L380" s="14"/>
      <c r="M380" s="9"/>
    </row>
    <row r="381" spans="1:51" ht="30" customHeight="1" x14ac:dyDescent="0.3">
      <c r="A381" s="34" t="s">
        <v>859</v>
      </c>
      <c r="B381" s="34"/>
      <c r="C381" s="34"/>
      <c r="D381" s="34"/>
      <c r="E381" s="35"/>
      <c r="F381" s="36"/>
      <c r="G381" s="35"/>
      <c r="H381" s="36"/>
      <c r="I381" s="35"/>
      <c r="J381" s="36"/>
      <c r="K381" s="35"/>
      <c r="L381" s="36"/>
      <c r="M381" s="34"/>
      <c r="N381" s="1" t="s">
        <v>639</v>
      </c>
    </row>
    <row r="382" spans="1:51" ht="30" customHeight="1" x14ac:dyDescent="0.3">
      <c r="A382" s="8" t="s">
        <v>563</v>
      </c>
      <c r="B382" s="8" t="s">
        <v>371</v>
      </c>
      <c r="C382" s="8" t="s">
        <v>372</v>
      </c>
      <c r="D382" s="9">
        <v>0.26100000000000001</v>
      </c>
      <c r="E382" s="13">
        <f>단가대비표!O57</f>
        <v>0</v>
      </c>
      <c r="F382" s="14">
        <f>TRUNC(E382*D382,1)</f>
        <v>0</v>
      </c>
      <c r="G382" s="13">
        <f>단가대비표!P57</f>
        <v>0</v>
      </c>
      <c r="H382" s="14">
        <f>TRUNC(G382*D382,1)</f>
        <v>0</v>
      </c>
      <c r="I382" s="13">
        <f>단가대비표!V57</f>
        <v>0</v>
      </c>
      <c r="J382" s="14">
        <f>TRUNC(I382*D382,1)</f>
        <v>0</v>
      </c>
      <c r="K382" s="13">
        <f t="shared" ref="K382:L384" si="51">TRUNC(E382+G382+I382,1)</f>
        <v>0</v>
      </c>
      <c r="L382" s="14">
        <f t="shared" si="51"/>
        <v>0</v>
      </c>
      <c r="M382" s="8" t="s">
        <v>52</v>
      </c>
      <c r="N382" s="2" t="s">
        <v>639</v>
      </c>
      <c r="O382" s="2" t="s">
        <v>564</v>
      </c>
      <c r="P382" s="2" t="s">
        <v>64</v>
      </c>
      <c r="Q382" s="2" t="s">
        <v>64</v>
      </c>
      <c r="R382" s="2" t="s">
        <v>63</v>
      </c>
      <c r="S382" s="3"/>
      <c r="T382" s="3"/>
      <c r="U382" s="3"/>
      <c r="V382" s="3">
        <v>1</v>
      </c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2" t="s">
        <v>52</v>
      </c>
      <c r="AW382" s="2" t="s">
        <v>861</v>
      </c>
      <c r="AX382" s="2" t="s">
        <v>52</v>
      </c>
      <c r="AY382" s="2" t="s">
        <v>52</v>
      </c>
    </row>
    <row r="383" spans="1:51" ht="30" customHeight="1" x14ac:dyDescent="0.3">
      <c r="A383" s="8" t="s">
        <v>370</v>
      </c>
      <c r="B383" s="8" t="s">
        <v>371</v>
      </c>
      <c r="C383" s="8" t="s">
        <v>372</v>
      </c>
      <c r="D383" s="9">
        <v>5.6000000000000001E-2</v>
      </c>
      <c r="E383" s="13">
        <f>단가대비표!O52</f>
        <v>0</v>
      </c>
      <c r="F383" s="14">
        <f>TRUNC(E383*D383,1)</f>
        <v>0</v>
      </c>
      <c r="G383" s="13">
        <f>단가대비표!P52</f>
        <v>0</v>
      </c>
      <c r="H383" s="14">
        <f>TRUNC(G383*D383,1)</f>
        <v>0</v>
      </c>
      <c r="I383" s="13">
        <f>단가대비표!V52</f>
        <v>0</v>
      </c>
      <c r="J383" s="14">
        <f>TRUNC(I383*D383,1)</f>
        <v>0</v>
      </c>
      <c r="K383" s="13">
        <f t="shared" si="51"/>
        <v>0</v>
      </c>
      <c r="L383" s="14">
        <f t="shared" si="51"/>
        <v>0</v>
      </c>
      <c r="M383" s="8" t="s">
        <v>52</v>
      </c>
      <c r="N383" s="2" t="s">
        <v>639</v>
      </c>
      <c r="O383" s="2" t="s">
        <v>373</v>
      </c>
      <c r="P383" s="2" t="s">
        <v>64</v>
      </c>
      <c r="Q383" s="2" t="s">
        <v>64</v>
      </c>
      <c r="R383" s="2" t="s">
        <v>63</v>
      </c>
      <c r="S383" s="3"/>
      <c r="T383" s="3"/>
      <c r="U383" s="3"/>
      <c r="V383" s="3">
        <v>1</v>
      </c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2" t="s">
        <v>52</v>
      </c>
      <c r="AW383" s="2" t="s">
        <v>862</v>
      </c>
      <c r="AX383" s="2" t="s">
        <v>52</v>
      </c>
      <c r="AY383" s="2" t="s">
        <v>52</v>
      </c>
    </row>
    <row r="384" spans="1:51" ht="30" customHeight="1" x14ac:dyDescent="0.3">
      <c r="A384" s="8" t="s">
        <v>566</v>
      </c>
      <c r="B384" s="8" t="s">
        <v>617</v>
      </c>
      <c r="C384" s="8" t="s">
        <v>334</v>
      </c>
      <c r="D384" s="9">
        <v>1</v>
      </c>
      <c r="E384" s="13">
        <v>0</v>
      </c>
      <c r="F384" s="14">
        <f>TRUNC(E384*D384,1)</f>
        <v>0</v>
      </c>
      <c r="G384" s="13">
        <v>0</v>
      </c>
      <c r="H384" s="14">
        <f>TRUNC(G384*D384,1)</f>
        <v>0</v>
      </c>
      <c r="I384" s="13">
        <f>TRUNC(SUMIF(V382:V384, RIGHTB(O384, 1), H382:H384)*U384, 2)</f>
        <v>0</v>
      </c>
      <c r="J384" s="14">
        <f>TRUNC(I384*D384,1)</f>
        <v>0</v>
      </c>
      <c r="K384" s="13">
        <f t="shared" si="51"/>
        <v>0</v>
      </c>
      <c r="L384" s="14">
        <f t="shared" si="51"/>
        <v>0</v>
      </c>
      <c r="M384" s="8" t="s">
        <v>52</v>
      </c>
      <c r="N384" s="2" t="s">
        <v>639</v>
      </c>
      <c r="O384" s="2" t="s">
        <v>394</v>
      </c>
      <c r="P384" s="2" t="s">
        <v>64</v>
      </c>
      <c r="Q384" s="2" t="s">
        <v>64</v>
      </c>
      <c r="R384" s="2" t="s">
        <v>64</v>
      </c>
      <c r="S384" s="3">
        <v>1</v>
      </c>
      <c r="T384" s="3">
        <v>2</v>
      </c>
      <c r="U384" s="3">
        <v>0.03</v>
      </c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2" t="s">
        <v>52</v>
      </c>
      <c r="AW384" s="2" t="s">
        <v>863</v>
      </c>
      <c r="AX384" s="2" t="s">
        <v>52</v>
      </c>
      <c r="AY384" s="2" t="s">
        <v>52</v>
      </c>
    </row>
    <row r="385" spans="1:51" ht="30" customHeight="1" x14ac:dyDescent="0.3">
      <c r="A385" s="8" t="s">
        <v>375</v>
      </c>
      <c r="B385" s="8" t="s">
        <v>52</v>
      </c>
      <c r="C385" s="8" t="s">
        <v>52</v>
      </c>
      <c r="D385" s="9"/>
      <c r="E385" s="13"/>
      <c r="F385" s="14">
        <f>TRUNC(SUMIF(N382:N384, N381, F382:F384),0)</f>
        <v>0</v>
      </c>
      <c r="G385" s="13"/>
      <c r="H385" s="14">
        <f>TRUNC(SUMIF(N382:N384, N381, H382:H384),0)</f>
        <v>0</v>
      </c>
      <c r="I385" s="13"/>
      <c r="J385" s="14">
        <f>TRUNC(SUMIF(N382:N384, N381, J382:J384),0)</f>
        <v>0</v>
      </c>
      <c r="K385" s="13"/>
      <c r="L385" s="14">
        <f>F385+H385+J385</f>
        <v>0</v>
      </c>
      <c r="M385" s="8" t="s">
        <v>52</v>
      </c>
      <c r="N385" s="2" t="s">
        <v>87</v>
      </c>
      <c r="O385" s="2" t="s">
        <v>87</v>
      </c>
      <c r="P385" s="2" t="s">
        <v>52</v>
      </c>
      <c r="Q385" s="2" t="s">
        <v>52</v>
      </c>
      <c r="R385" s="2" t="s">
        <v>52</v>
      </c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2" t="s">
        <v>52</v>
      </c>
      <c r="AW385" s="2" t="s">
        <v>52</v>
      </c>
      <c r="AX385" s="2" t="s">
        <v>52</v>
      </c>
      <c r="AY385" s="2" t="s">
        <v>52</v>
      </c>
    </row>
    <row r="386" spans="1:51" ht="30" customHeight="1" x14ac:dyDescent="0.3">
      <c r="A386" s="9"/>
      <c r="B386" s="9"/>
      <c r="C386" s="9"/>
      <c r="D386" s="9"/>
      <c r="E386" s="13"/>
      <c r="F386" s="14"/>
      <c r="G386" s="13"/>
      <c r="H386" s="14"/>
      <c r="I386" s="13"/>
      <c r="J386" s="14"/>
      <c r="K386" s="13"/>
      <c r="L386" s="14"/>
      <c r="M386" s="9"/>
    </row>
    <row r="387" spans="1:51" ht="30" customHeight="1" x14ac:dyDescent="0.3">
      <c r="A387" s="34" t="s">
        <v>864</v>
      </c>
      <c r="B387" s="34"/>
      <c r="C387" s="34"/>
      <c r="D387" s="34"/>
      <c r="E387" s="35"/>
      <c r="F387" s="36"/>
      <c r="G387" s="35"/>
      <c r="H387" s="36"/>
      <c r="I387" s="35"/>
      <c r="J387" s="36"/>
      <c r="K387" s="35"/>
      <c r="L387" s="36"/>
      <c r="M387" s="34"/>
      <c r="N387" s="1" t="s">
        <v>651</v>
      </c>
    </row>
    <row r="388" spans="1:51" ht="30" customHeight="1" x14ac:dyDescent="0.3">
      <c r="A388" s="8" t="s">
        <v>597</v>
      </c>
      <c r="B388" s="8" t="s">
        <v>371</v>
      </c>
      <c r="C388" s="8" t="s">
        <v>372</v>
      </c>
      <c r="D388" s="9">
        <v>9.5000000000000001E-2</v>
      </c>
      <c r="E388" s="13">
        <f>단가대비표!O58</f>
        <v>0</v>
      </c>
      <c r="F388" s="14">
        <f>TRUNC(E388*D388,1)</f>
        <v>0</v>
      </c>
      <c r="G388" s="13">
        <f>단가대비표!P58</f>
        <v>0</v>
      </c>
      <c r="H388" s="14">
        <f>TRUNC(G388*D388,1)</f>
        <v>0</v>
      </c>
      <c r="I388" s="13">
        <f>단가대비표!V58</f>
        <v>0</v>
      </c>
      <c r="J388" s="14">
        <f>TRUNC(I388*D388,1)</f>
        <v>0</v>
      </c>
      <c r="K388" s="13">
        <f>TRUNC(E388+G388+I388,1)</f>
        <v>0</v>
      </c>
      <c r="L388" s="14">
        <f>TRUNC(F388+H388+J388,1)</f>
        <v>0</v>
      </c>
      <c r="M388" s="8" t="s">
        <v>52</v>
      </c>
      <c r="N388" s="2" t="s">
        <v>651</v>
      </c>
      <c r="O388" s="2" t="s">
        <v>598</v>
      </c>
      <c r="P388" s="2" t="s">
        <v>64</v>
      </c>
      <c r="Q388" s="2" t="s">
        <v>64</v>
      </c>
      <c r="R388" s="2" t="s">
        <v>63</v>
      </c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2" t="s">
        <v>52</v>
      </c>
      <c r="AW388" s="2" t="s">
        <v>866</v>
      </c>
      <c r="AX388" s="2" t="s">
        <v>52</v>
      </c>
      <c r="AY388" s="2" t="s">
        <v>52</v>
      </c>
    </row>
    <row r="389" spans="1:51" ht="30" customHeight="1" x14ac:dyDescent="0.3">
      <c r="A389" s="8" t="s">
        <v>370</v>
      </c>
      <c r="B389" s="8" t="s">
        <v>371</v>
      </c>
      <c r="C389" s="8" t="s">
        <v>372</v>
      </c>
      <c r="D389" s="9">
        <v>1.4999999999999999E-2</v>
      </c>
      <c r="E389" s="13">
        <f>단가대비표!O52</f>
        <v>0</v>
      </c>
      <c r="F389" s="14">
        <f>TRUNC(E389*D389,1)</f>
        <v>0</v>
      </c>
      <c r="G389" s="13">
        <f>단가대비표!P52</f>
        <v>0</v>
      </c>
      <c r="H389" s="14">
        <f>TRUNC(G389*D389,1)</f>
        <v>0</v>
      </c>
      <c r="I389" s="13">
        <f>단가대비표!V52</f>
        <v>0</v>
      </c>
      <c r="J389" s="14">
        <f>TRUNC(I389*D389,1)</f>
        <v>0</v>
      </c>
      <c r="K389" s="13">
        <f>TRUNC(E389+G389+I389,1)</f>
        <v>0</v>
      </c>
      <c r="L389" s="14">
        <f>TRUNC(F389+H389+J389,1)</f>
        <v>0</v>
      </c>
      <c r="M389" s="8" t="s">
        <v>52</v>
      </c>
      <c r="N389" s="2" t="s">
        <v>651</v>
      </c>
      <c r="O389" s="2" t="s">
        <v>373</v>
      </c>
      <c r="P389" s="2" t="s">
        <v>64</v>
      </c>
      <c r="Q389" s="2" t="s">
        <v>64</v>
      </c>
      <c r="R389" s="2" t="s">
        <v>63</v>
      </c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2" t="s">
        <v>52</v>
      </c>
      <c r="AW389" s="2" t="s">
        <v>867</v>
      </c>
      <c r="AX389" s="2" t="s">
        <v>52</v>
      </c>
      <c r="AY389" s="2" t="s">
        <v>52</v>
      </c>
    </row>
    <row r="390" spans="1:51" ht="30" customHeight="1" x14ac:dyDescent="0.3">
      <c r="A390" s="8" t="s">
        <v>375</v>
      </c>
      <c r="B390" s="8" t="s">
        <v>52</v>
      </c>
      <c r="C390" s="8" t="s">
        <v>52</v>
      </c>
      <c r="D390" s="9"/>
      <c r="E390" s="13"/>
      <c r="F390" s="14">
        <f>TRUNC(SUMIF(N388:N389, N387, F388:F389),0)</f>
        <v>0</v>
      </c>
      <c r="G390" s="13"/>
      <c r="H390" s="14">
        <f>TRUNC(SUMIF(N388:N389, N387, H388:H389),0)</f>
        <v>0</v>
      </c>
      <c r="I390" s="13"/>
      <c r="J390" s="14">
        <f>TRUNC(SUMIF(N388:N389, N387, J388:J389),0)</f>
        <v>0</v>
      </c>
      <c r="K390" s="13"/>
      <c r="L390" s="14">
        <f>F390+H390+J390</f>
        <v>0</v>
      </c>
      <c r="M390" s="8" t="s">
        <v>52</v>
      </c>
      <c r="N390" s="2" t="s">
        <v>87</v>
      </c>
      <c r="O390" s="2" t="s">
        <v>87</v>
      </c>
      <c r="P390" s="2" t="s">
        <v>52</v>
      </c>
      <c r="Q390" s="2" t="s">
        <v>52</v>
      </c>
      <c r="R390" s="2" t="s">
        <v>52</v>
      </c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2" t="s">
        <v>52</v>
      </c>
      <c r="AW390" s="2" t="s">
        <v>52</v>
      </c>
      <c r="AX390" s="2" t="s">
        <v>52</v>
      </c>
      <c r="AY390" s="2" t="s">
        <v>52</v>
      </c>
    </row>
    <row r="391" spans="1:51" ht="30" customHeight="1" x14ac:dyDescent="0.3">
      <c r="A391" s="9"/>
      <c r="B391" s="9"/>
      <c r="C391" s="9"/>
      <c r="D391" s="9"/>
      <c r="E391" s="13"/>
      <c r="F391" s="14"/>
      <c r="G391" s="13"/>
      <c r="H391" s="14"/>
      <c r="I391" s="13"/>
      <c r="J391" s="14"/>
      <c r="K391" s="13"/>
      <c r="L391" s="14"/>
      <c r="M391" s="9"/>
    </row>
    <row r="392" spans="1:51" ht="30" customHeight="1" x14ac:dyDescent="0.3">
      <c r="A392" s="34" t="s">
        <v>868</v>
      </c>
      <c r="B392" s="34"/>
      <c r="C392" s="34"/>
      <c r="D392" s="34"/>
      <c r="E392" s="35"/>
      <c r="F392" s="36"/>
      <c r="G392" s="35"/>
      <c r="H392" s="36"/>
      <c r="I392" s="35"/>
      <c r="J392" s="36"/>
      <c r="K392" s="35"/>
      <c r="L392" s="36"/>
      <c r="M392" s="34"/>
      <c r="N392" s="1" t="s">
        <v>663</v>
      </c>
    </row>
    <row r="393" spans="1:51" ht="30" customHeight="1" x14ac:dyDescent="0.3">
      <c r="A393" s="8" t="s">
        <v>660</v>
      </c>
      <c r="B393" s="8" t="s">
        <v>869</v>
      </c>
      <c r="C393" s="8" t="s">
        <v>305</v>
      </c>
      <c r="D393" s="9">
        <v>1</v>
      </c>
      <c r="E393" s="13">
        <f>일위대가목록!E72</f>
        <v>0</v>
      </c>
      <c r="F393" s="14">
        <f>TRUNC(E393*D393,1)</f>
        <v>0</v>
      </c>
      <c r="G393" s="13">
        <f>일위대가목록!F72</f>
        <v>0</v>
      </c>
      <c r="H393" s="14">
        <f>TRUNC(G393*D393,1)</f>
        <v>0</v>
      </c>
      <c r="I393" s="13">
        <f>일위대가목록!G72</f>
        <v>0</v>
      </c>
      <c r="J393" s="14">
        <f>TRUNC(I393*D393,1)</f>
        <v>0</v>
      </c>
      <c r="K393" s="13">
        <f t="shared" ref="K393:L396" si="52">TRUNC(E393+G393+I393,1)</f>
        <v>0</v>
      </c>
      <c r="L393" s="14">
        <f t="shared" si="52"/>
        <v>0</v>
      </c>
      <c r="M393" s="8" t="s">
        <v>870</v>
      </c>
      <c r="N393" s="2" t="s">
        <v>663</v>
      </c>
      <c r="O393" s="2" t="s">
        <v>871</v>
      </c>
      <c r="P393" s="2" t="s">
        <v>63</v>
      </c>
      <c r="Q393" s="2" t="s">
        <v>64</v>
      </c>
      <c r="R393" s="2" t="s">
        <v>64</v>
      </c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2" t="s">
        <v>52</v>
      </c>
      <c r="AW393" s="2" t="s">
        <v>872</v>
      </c>
      <c r="AX393" s="2" t="s">
        <v>52</v>
      </c>
      <c r="AY393" s="2" t="s">
        <v>52</v>
      </c>
    </row>
    <row r="394" spans="1:51" ht="30" customHeight="1" x14ac:dyDescent="0.3">
      <c r="A394" s="8" t="s">
        <v>660</v>
      </c>
      <c r="B394" s="8" t="s">
        <v>873</v>
      </c>
      <c r="C394" s="8" t="s">
        <v>305</v>
      </c>
      <c r="D394" s="9">
        <v>1</v>
      </c>
      <c r="E394" s="13">
        <f>일위대가목록!E73</f>
        <v>0</v>
      </c>
      <c r="F394" s="14">
        <f>TRUNC(E394*D394,1)</f>
        <v>0</v>
      </c>
      <c r="G394" s="13">
        <f>일위대가목록!F73</f>
        <v>0</v>
      </c>
      <c r="H394" s="14">
        <f>TRUNC(G394*D394,1)</f>
        <v>0</v>
      </c>
      <c r="I394" s="13">
        <f>일위대가목록!G73</f>
        <v>0</v>
      </c>
      <c r="J394" s="14">
        <f>TRUNC(I394*D394,1)</f>
        <v>0</v>
      </c>
      <c r="K394" s="13">
        <f t="shared" si="52"/>
        <v>0</v>
      </c>
      <c r="L394" s="14">
        <f t="shared" si="52"/>
        <v>0</v>
      </c>
      <c r="M394" s="8" t="s">
        <v>874</v>
      </c>
      <c r="N394" s="2" t="s">
        <v>663</v>
      </c>
      <c r="O394" s="2" t="s">
        <v>875</v>
      </c>
      <c r="P394" s="2" t="s">
        <v>63</v>
      </c>
      <c r="Q394" s="2" t="s">
        <v>64</v>
      </c>
      <c r="R394" s="2" t="s">
        <v>64</v>
      </c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2" t="s">
        <v>52</v>
      </c>
      <c r="AW394" s="2" t="s">
        <v>876</v>
      </c>
      <c r="AX394" s="2" t="s">
        <v>52</v>
      </c>
      <c r="AY394" s="2" t="s">
        <v>52</v>
      </c>
    </row>
    <row r="395" spans="1:51" ht="30" customHeight="1" x14ac:dyDescent="0.3">
      <c r="A395" s="8" t="s">
        <v>877</v>
      </c>
      <c r="B395" s="8" t="s">
        <v>878</v>
      </c>
      <c r="C395" s="8" t="s">
        <v>879</v>
      </c>
      <c r="D395" s="9">
        <v>0.7</v>
      </c>
      <c r="E395" s="13">
        <f>단가대비표!O9</f>
        <v>0</v>
      </c>
      <c r="F395" s="14">
        <f>TRUNC(E395*D395,1)</f>
        <v>0</v>
      </c>
      <c r="G395" s="13">
        <f>단가대비표!P9</f>
        <v>0</v>
      </c>
      <c r="H395" s="14">
        <f>TRUNC(G395*D395,1)</f>
        <v>0</v>
      </c>
      <c r="I395" s="13">
        <f>단가대비표!V9</f>
        <v>0</v>
      </c>
      <c r="J395" s="14">
        <f>TRUNC(I395*D395,1)</f>
        <v>0</v>
      </c>
      <c r="K395" s="13">
        <f t="shared" si="52"/>
        <v>0</v>
      </c>
      <c r="L395" s="14">
        <f t="shared" si="52"/>
        <v>0</v>
      </c>
      <c r="M395" s="8" t="s">
        <v>880</v>
      </c>
      <c r="N395" s="2" t="s">
        <v>663</v>
      </c>
      <c r="O395" s="2" t="s">
        <v>881</v>
      </c>
      <c r="P395" s="2" t="s">
        <v>64</v>
      </c>
      <c r="Q395" s="2" t="s">
        <v>64</v>
      </c>
      <c r="R395" s="2" t="s">
        <v>63</v>
      </c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2" t="s">
        <v>52</v>
      </c>
      <c r="AW395" s="2" t="s">
        <v>882</v>
      </c>
      <c r="AX395" s="2" t="s">
        <v>52</v>
      </c>
      <c r="AY395" s="2" t="s">
        <v>52</v>
      </c>
    </row>
    <row r="396" spans="1:51" ht="30" customHeight="1" x14ac:dyDescent="0.3">
      <c r="A396" s="8" t="s">
        <v>883</v>
      </c>
      <c r="B396" s="8" t="s">
        <v>884</v>
      </c>
      <c r="C396" s="8" t="s">
        <v>382</v>
      </c>
      <c r="D396" s="9">
        <v>2.5</v>
      </c>
      <c r="E396" s="13">
        <f>단가대비표!O10</f>
        <v>0</v>
      </c>
      <c r="F396" s="14">
        <f>TRUNC(E396*D396,1)</f>
        <v>0</v>
      </c>
      <c r="G396" s="13">
        <f>단가대비표!P10</f>
        <v>0</v>
      </c>
      <c r="H396" s="14">
        <f>TRUNC(G396*D396,1)</f>
        <v>0</v>
      </c>
      <c r="I396" s="13">
        <f>단가대비표!V10</f>
        <v>0</v>
      </c>
      <c r="J396" s="14">
        <f>TRUNC(I396*D396,1)</f>
        <v>0</v>
      </c>
      <c r="K396" s="13">
        <f t="shared" si="52"/>
        <v>0</v>
      </c>
      <c r="L396" s="14">
        <f t="shared" si="52"/>
        <v>0</v>
      </c>
      <c r="M396" s="8" t="s">
        <v>52</v>
      </c>
      <c r="N396" s="2" t="s">
        <v>663</v>
      </c>
      <c r="O396" s="2" t="s">
        <v>885</v>
      </c>
      <c r="P396" s="2" t="s">
        <v>64</v>
      </c>
      <c r="Q396" s="2" t="s">
        <v>64</v>
      </c>
      <c r="R396" s="2" t="s">
        <v>63</v>
      </c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2" t="s">
        <v>52</v>
      </c>
      <c r="AW396" s="2" t="s">
        <v>886</v>
      </c>
      <c r="AX396" s="2" t="s">
        <v>52</v>
      </c>
      <c r="AY396" s="2" t="s">
        <v>52</v>
      </c>
    </row>
    <row r="397" spans="1:51" ht="30" customHeight="1" x14ac:dyDescent="0.3">
      <c r="A397" s="8" t="s">
        <v>375</v>
      </c>
      <c r="B397" s="8" t="s">
        <v>52</v>
      </c>
      <c r="C397" s="8" t="s">
        <v>52</v>
      </c>
      <c r="D397" s="9"/>
      <c r="E397" s="13"/>
      <c r="F397" s="14">
        <f>TRUNC(SUMIF(N393:N396, N392, F393:F396),0)</f>
        <v>0</v>
      </c>
      <c r="G397" s="13"/>
      <c r="H397" s="14">
        <f>TRUNC(SUMIF(N393:N396, N392, H393:H396),0)</f>
        <v>0</v>
      </c>
      <c r="I397" s="13"/>
      <c r="J397" s="14">
        <f>TRUNC(SUMIF(N393:N396, N392, J393:J396),0)</f>
        <v>0</v>
      </c>
      <c r="K397" s="13"/>
      <c r="L397" s="14">
        <f>F397+H397+J397</f>
        <v>0</v>
      </c>
      <c r="M397" s="8" t="s">
        <v>52</v>
      </c>
      <c r="N397" s="2" t="s">
        <v>87</v>
      </c>
      <c r="O397" s="2" t="s">
        <v>87</v>
      </c>
      <c r="P397" s="2" t="s">
        <v>52</v>
      </c>
      <c r="Q397" s="2" t="s">
        <v>52</v>
      </c>
      <c r="R397" s="2" t="s">
        <v>52</v>
      </c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2" t="s">
        <v>52</v>
      </c>
      <c r="AW397" s="2" t="s">
        <v>52</v>
      </c>
      <c r="AX397" s="2" t="s">
        <v>52</v>
      </c>
      <c r="AY397" s="2" t="s">
        <v>52</v>
      </c>
    </row>
    <row r="398" spans="1:51" ht="30" customHeight="1" x14ac:dyDescent="0.3">
      <c r="A398" s="9"/>
      <c r="B398" s="9"/>
      <c r="C398" s="9"/>
      <c r="D398" s="9"/>
      <c r="E398" s="13"/>
      <c r="F398" s="14"/>
      <c r="G398" s="13"/>
      <c r="H398" s="14"/>
      <c r="I398" s="13"/>
      <c r="J398" s="14"/>
      <c r="K398" s="13"/>
      <c r="L398" s="14"/>
      <c r="M398" s="9"/>
    </row>
    <row r="399" spans="1:51" ht="30" customHeight="1" x14ac:dyDescent="0.3">
      <c r="A399" s="34" t="s">
        <v>887</v>
      </c>
      <c r="B399" s="34"/>
      <c r="C399" s="34"/>
      <c r="D399" s="34"/>
      <c r="E399" s="35"/>
      <c r="F399" s="36"/>
      <c r="G399" s="35"/>
      <c r="H399" s="36"/>
      <c r="I399" s="35"/>
      <c r="J399" s="36"/>
      <c r="K399" s="35"/>
      <c r="L399" s="36"/>
      <c r="M399" s="34"/>
      <c r="N399" s="1" t="s">
        <v>871</v>
      </c>
    </row>
    <row r="400" spans="1:51" ht="30" customHeight="1" x14ac:dyDescent="0.3">
      <c r="A400" s="8" t="s">
        <v>791</v>
      </c>
      <c r="B400" s="8" t="s">
        <v>371</v>
      </c>
      <c r="C400" s="8" t="s">
        <v>372</v>
      </c>
      <c r="D400" s="9">
        <v>2.2000000000000002</v>
      </c>
      <c r="E400" s="13">
        <f>단가대비표!O55</f>
        <v>0</v>
      </c>
      <c r="F400" s="14">
        <f>TRUNC(E400*D400,1)</f>
        <v>0</v>
      </c>
      <c r="G400" s="13">
        <f>단가대비표!P55</f>
        <v>0</v>
      </c>
      <c r="H400" s="14">
        <f>TRUNC(G400*D400,1)</f>
        <v>0</v>
      </c>
      <c r="I400" s="13">
        <f>단가대비표!V55</f>
        <v>0</v>
      </c>
      <c r="J400" s="14">
        <f>TRUNC(I400*D400,1)</f>
        <v>0</v>
      </c>
      <c r="K400" s="13">
        <f>TRUNC(E400+G400+I400,1)</f>
        <v>0</v>
      </c>
      <c r="L400" s="14">
        <f>TRUNC(F400+H400+J400,1)</f>
        <v>0</v>
      </c>
      <c r="M400" s="8" t="s">
        <v>52</v>
      </c>
      <c r="N400" s="2" t="s">
        <v>871</v>
      </c>
      <c r="O400" s="2" t="s">
        <v>792</v>
      </c>
      <c r="P400" s="2" t="s">
        <v>64</v>
      </c>
      <c r="Q400" s="2" t="s">
        <v>64</v>
      </c>
      <c r="R400" s="2" t="s">
        <v>63</v>
      </c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2" t="s">
        <v>52</v>
      </c>
      <c r="AW400" s="2" t="s">
        <v>888</v>
      </c>
      <c r="AX400" s="2" t="s">
        <v>52</v>
      </c>
      <c r="AY400" s="2" t="s">
        <v>52</v>
      </c>
    </row>
    <row r="401" spans="1:51" ht="30" customHeight="1" x14ac:dyDescent="0.3">
      <c r="A401" s="8" t="s">
        <v>370</v>
      </c>
      <c r="B401" s="8" t="s">
        <v>371</v>
      </c>
      <c r="C401" s="8" t="s">
        <v>372</v>
      </c>
      <c r="D401" s="9">
        <v>1</v>
      </c>
      <c r="E401" s="13">
        <f>단가대비표!O52</f>
        <v>0</v>
      </c>
      <c r="F401" s="14">
        <f>TRUNC(E401*D401,1)</f>
        <v>0</v>
      </c>
      <c r="G401" s="13">
        <f>단가대비표!P52</f>
        <v>0</v>
      </c>
      <c r="H401" s="14">
        <f>TRUNC(G401*D401,1)</f>
        <v>0</v>
      </c>
      <c r="I401" s="13">
        <f>단가대비표!V52</f>
        <v>0</v>
      </c>
      <c r="J401" s="14">
        <f>TRUNC(I401*D401,1)</f>
        <v>0</v>
      </c>
      <c r="K401" s="13">
        <f>TRUNC(E401+G401+I401,1)</f>
        <v>0</v>
      </c>
      <c r="L401" s="14">
        <f>TRUNC(F401+H401+J401,1)</f>
        <v>0</v>
      </c>
      <c r="M401" s="8" t="s">
        <v>52</v>
      </c>
      <c r="N401" s="2" t="s">
        <v>871</v>
      </c>
      <c r="O401" s="2" t="s">
        <v>373</v>
      </c>
      <c r="P401" s="2" t="s">
        <v>64</v>
      </c>
      <c r="Q401" s="2" t="s">
        <v>64</v>
      </c>
      <c r="R401" s="2" t="s">
        <v>63</v>
      </c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2" t="s">
        <v>52</v>
      </c>
      <c r="AW401" s="2" t="s">
        <v>889</v>
      </c>
      <c r="AX401" s="2" t="s">
        <v>52</v>
      </c>
      <c r="AY401" s="2" t="s">
        <v>52</v>
      </c>
    </row>
    <row r="402" spans="1:51" ht="30" customHeight="1" x14ac:dyDescent="0.3">
      <c r="A402" s="8" t="s">
        <v>375</v>
      </c>
      <c r="B402" s="8" t="s">
        <v>52</v>
      </c>
      <c r="C402" s="8" t="s">
        <v>52</v>
      </c>
      <c r="D402" s="9"/>
      <c r="E402" s="13"/>
      <c r="F402" s="14">
        <f>TRUNC(SUMIF(N400:N401, N399, F400:F401),0)</f>
        <v>0</v>
      </c>
      <c r="G402" s="13"/>
      <c r="H402" s="14">
        <f>TRUNC(SUMIF(N400:N401, N399, H400:H401),0)</f>
        <v>0</v>
      </c>
      <c r="I402" s="13"/>
      <c r="J402" s="14">
        <f>TRUNC(SUMIF(N400:N401, N399, J400:J401),0)</f>
        <v>0</v>
      </c>
      <c r="K402" s="13"/>
      <c r="L402" s="14">
        <f>F402+H402+J402</f>
        <v>0</v>
      </c>
      <c r="M402" s="8" t="s">
        <v>52</v>
      </c>
      <c r="N402" s="2" t="s">
        <v>87</v>
      </c>
      <c r="O402" s="2" t="s">
        <v>87</v>
      </c>
      <c r="P402" s="2" t="s">
        <v>52</v>
      </c>
      <c r="Q402" s="2" t="s">
        <v>52</v>
      </c>
      <c r="R402" s="2" t="s">
        <v>52</v>
      </c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2" t="s">
        <v>52</v>
      </c>
      <c r="AW402" s="2" t="s">
        <v>52</v>
      </c>
      <c r="AX402" s="2" t="s">
        <v>52</v>
      </c>
      <c r="AY402" s="2" t="s">
        <v>52</v>
      </c>
    </row>
    <row r="403" spans="1:51" ht="30" customHeight="1" x14ac:dyDescent="0.3">
      <c r="A403" s="9"/>
      <c r="B403" s="9"/>
      <c r="C403" s="9"/>
      <c r="D403" s="9"/>
      <c r="E403" s="13"/>
      <c r="F403" s="14"/>
      <c r="G403" s="13"/>
      <c r="H403" s="14"/>
      <c r="I403" s="13"/>
      <c r="J403" s="14"/>
      <c r="K403" s="13"/>
      <c r="L403" s="14"/>
      <c r="M403" s="9"/>
    </row>
    <row r="404" spans="1:51" ht="30" customHeight="1" x14ac:dyDescent="0.3">
      <c r="A404" s="34" t="s">
        <v>890</v>
      </c>
      <c r="B404" s="34"/>
      <c r="C404" s="34"/>
      <c r="D404" s="34"/>
      <c r="E404" s="35"/>
      <c r="F404" s="36"/>
      <c r="G404" s="35"/>
      <c r="H404" s="36"/>
      <c r="I404" s="35"/>
      <c r="J404" s="36"/>
      <c r="K404" s="35"/>
      <c r="L404" s="36"/>
      <c r="M404" s="34"/>
      <c r="N404" s="1" t="s">
        <v>875</v>
      </c>
    </row>
    <row r="405" spans="1:51" ht="30" customHeight="1" x14ac:dyDescent="0.3">
      <c r="A405" s="8" t="s">
        <v>370</v>
      </c>
      <c r="B405" s="8" t="s">
        <v>371</v>
      </c>
      <c r="C405" s="8" t="s">
        <v>372</v>
      </c>
      <c r="D405" s="9">
        <v>0.2</v>
      </c>
      <c r="E405" s="13"/>
      <c r="F405" s="14"/>
      <c r="G405" s="13"/>
      <c r="H405" s="14"/>
      <c r="I405" s="13"/>
      <c r="J405" s="14"/>
      <c r="K405" s="13"/>
      <c r="L405" s="14"/>
      <c r="M405" s="8" t="s">
        <v>52</v>
      </c>
      <c r="N405" s="2" t="s">
        <v>875</v>
      </c>
      <c r="O405" s="2" t="s">
        <v>373</v>
      </c>
      <c r="P405" s="2" t="s">
        <v>64</v>
      </c>
      <c r="Q405" s="2" t="s">
        <v>64</v>
      </c>
      <c r="R405" s="2" t="s">
        <v>63</v>
      </c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2" t="s">
        <v>52</v>
      </c>
      <c r="AW405" s="2" t="s">
        <v>891</v>
      </c>
      <c r="AX405" s="2" t="s">
        <v>52</v>
      </c>
      <c r="AY405" s="2" t="s">
        <v>52</v>
      </c>
    </row>
    <row r="406" spans="1:51" ht="30" customHeight="1" x14ac:dyDescent="0.3">
      <c r="A406" s="8" t="s">
        <v>375</v>
      </c>
      <c r="B406" s="8" t="s">
        <v>52</v>
      </c>
      <c r="C406" s="8" t="s">
        <v>52</v>
      </c>
      <c r="D406" s="9"/>
      <c r="E406" s="13"/>
      <c r="F406" s="14"/>
      <c r="G406" s="13"/>
      <c r="H406" s="14"/>
      <c r="I406" s="13"/>
      <c r="J406" s="14"/>
      <c r="K406" s="13"/>
      <c r="L406" s="14"/>
      <c r="M406" s="8" t="s">
        <v>52</v>
      </c>
      <c r="N406" s="2" t="s">
        <v>87</v>
      </c>
      <c r="O406" s="2" t="s">
        <v>87</v>
      </c>
      <c r="P406" s="2" t="s">
        <v>52</v>
      </c>
      <c r="Q406" s="2" t="s">
        <v>52</v>
      </c>
      <c r="R406" s="2" t="s">
        <v>52</v>
      </c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2" t="s">
        <v>52</v>
      </c>
      <c r="AW406" s="2" t="s">
        <v>52</v>
      </c>
      <c r="AX406" s="2" t="s">
        <v>52</v>
      </c>
      <c r="AY406" s="2" t="s">
        <v>52</v>
      </c>
    </row>
    <row r="407" spans="1:51" ht="30" customHeight="1" x14ac:dyDescent="0.3">
      <c r="A407" s="9"/>
      <c r="B407" s="9"/>
      <c r="C407" s="9"/>
      <c r="D407" s="9"/>
      <c r="E407" s="13"/>
      <c r="F407" s="14"/>
      <c r="G407" s="13"/>
      <c r="H407" s="14"/>
      <c r="I407" s="13"/>
      <c r="J407" s="14"/>
      <c r="K407" s="13"/>
      <c r="L407" s="14"/>
      <c r="M407" s="9"/>
    </row>
    <row r="408" spans="1:51" ht="30" customHeight="1" x14ac:dyDescent="0.3">
      <c r="A408" s="34" t="s">
        <v>892</v>
      </c>
      <c r="B408" s="34"/>
      <c r="C408" s="34"/>
      <c r="D408" s="34"/>
      <c r="E408" s="35"/>
      <c r="F408" s="36"/>
      <c r="G408" s="35"/>
      <c r="H408" s="36"/>
      <c r="I408" s="35"/>
      <c r="J408" s="36"/>
      <c r="K408" s="35"/>
      <c r="L408" s="36"/>
      <c r="M408" s="34"/>
      <c r="N408" s="1" t="s">
        <v>670</v>
      </c>
    </row>
    <row r="409" spans="1:51" ht="30" customHeight="1" x14ac:dyDescent="0.3">
      <c r="A409" s="8" t="s">
        <v>660</v>
      </c>
      <c r="B409" s="8" t="s">
        <v>869</v>
      </c>
      <c r="C409" s="8" t="s">
        <v>305</v>
      </c>
      <c r="D409" s="9">
        <v>1</v>
      </c>
      <c r="E409" s="13"/>
      <c r="F409" s="14"/>
      <c r="G409" s="13"/>
      <c r="H409" s="14"/>
      <c r="I409" s="13"/>
      <c r="J409" s="14"/>
      <c r="K409" s="13"/>
      <c r="L409" s="14"/>
      <c r="M409" s="8" t="s">
        <v>870</v>
      </c>
      <c r="N409" s="2" t="s">
        <v>670</v>
      </c>
      <c r="O409" s="2" t="s">
        <v>871</v>
      </c>
      <c r="P409" s="2" t="s">
        <v>63</v>
      </c>
      <c r="Q409" s="2" t="s">
        <v>64</v>
      </c>
      <c r="R409" s="2" t="s">
        <v>64</v>
      </c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2" t="s">
        <v>52</v>
      </c>
      <c r="AW409" s="2" t="s">
        <v>893</v>
      </c>
      <c r="AX409" s="2" t="s">
        <v>52</v>
      </c>
      <c r="AY409" s="2" t="s">
        <v>52</v>
      </c>
    </row>
    <row r="410" spans="1:51" ht="30" customHeight="1" x14ac:dyDescent="0.3">
      <c r="A410" s="8" t="s">
        <v>660</v>
      </c>
      <c r="B410" s="8" t="s">
        <v>873</v>
      </c>
      <c r="C410" s="8" t="s">
        <v>305</v>
      </c>
      <c r="D410" s="9">
        <v>1</v>
      </c>
      <c r="E410" s="13"/>
      <c r="F410" s="14"/>
      <c r="G410" s="13"/>
      <c r="H410" s="14"/>
      <c r="I410" s="13"/>
      <c r="J410" s="14"/>
      <c r="K410" s="13"/>
      <c r="L410" s="14"/>
      <c r="M410" s="8" t="s">
        <v>874</v>
      </c>
      <c r="N410" s="2" t="s">
        <v>670</v>
      </c>
      <c r="O410" s="2" t="s">
        <v>875</v>
      </c>
      <c r="P410" s="2" t="s">
        <v>63</v>
      </c>
      <c r="Q410" s="2" t="s">
        <v>64</v>
      </c>
      <c r="R410" s="2" t="s">
        <v>64</v>
      </c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2" t="s">
        <v>52</v>
      </c>
      <c r="AW410" s="2" t="s">
        <v>894</v>
      </c>
      <c r="AX410" s="2" t="s">
        <v>52</v>
      </c>
      <c r="AY410" s="2" t="s">
        <v>52</v>
      </c>
    </row>
    <row r="411" spans="1:51" ht="30" customHeight="1" x14ac:dyDescent="0.3">
      <c r="A411" s="8" t="s">
        <v>895</v>
      </c>
      <c r="B411" s="8" t="s">
        <v>896</v>
      </c>
      <c r="C411" s="8" t="s">
        <v>382</v>
      </c>
      <c r="D411" s="9">
        <v>2</v>
      </c>
      <c r="E411" s="13"/>
      <c r="F411" s="14"/>
      <c r="G411" s="13"/>
      <c r="H411" s="14"/>
      <c r="I411" s="13"/>
      <c r="J411" s="14"/>
      <c r="K411" s="13"/>
      <c r="L411" s="14"/>
      <c r="M411" s="8" t="s">
        <v>52</v>
      </c>
      <c r="N411" s="2" t="s">
        <v>670</v>
      </c>
      <c r="O411" s="2" t="s">
        <v>897</v>
      </c>
      <c r="P411" s="2" t="s">
        <v>64</v>
      </c>
      <c r="Q411" s="2" t="s">
        <v>64</v>
      </c>
      <c r="R411" s="2" t="s">
        <v>63</v>
      </c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2" t="s">
        <v>52</v>
      </c>
      <c r="AW411" s="2" t="s">
        <v>898</v>
      </c>
      <c r="AX411" s="2" t="s">
        <v>52</v>
      </c>
      <c r="AY411" s="2" t="s">
        <v>52</v>
      </c>
    </row>
    <row r="412" spans="1:51" ht="30" customHeight="1" x14ac:dyDescent="0.3">
      <c r="A412" s="8" t="s">
        <v>375</v>
      </c>
      <c r="B412" s="8" t="s">
        <v>52</v>
      </c>
      <c r="C412" s="8" t="s">
        <v>52</v>
      </c>
      <c r="D412" s="9"/>
      <c r="E412" s="13"/>
      <c r="F412" s="14"/>
      <c r="G412" s="13"/>
      <c r="H412" s="14"/>
      <c r="I412" s="13"/>
      <c r="J412" s="14"/>
      <c r="K412" s="13"/>
      <c r="L412" s="14"/>
      <c r="M412" s="8" t="s">
        <v>52</v>
      </c>
      <c r="N412" s="2" t="s">
        <v>87</v>
      </c>
      <c r="O412" s="2" t="s">
        <v>87</v>
      </c>
      <c r="P412" s="2" t="s">
        <v>52</v>
      </c>
      <c r="Q412" s="2" t="s">
        <v>52</v>
      </c>
      <c r="R412" s="2" t="s">
        <v>52</v>
      </c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2" t="s">
        <v>52</v>
      </c>
      <c r="AW412" s="2" t="s">
        <v>52</v>
      </c>
      <c r="AX412" s="2" t="s">
        <v>52</v>
      </c>
      <c r="AY412" s="2" t="s">
        <v>52</v>
      </c>
    </row>
    <row r="413" spans="1:51" ht="30" customHeight="1" x14ac:dyDescent="0.3">
      <c r="A413" s="9"/>
      <c r="B413" s="9"/>
      <c r="C413" s="9"/>
      <c r="D413" s="9"/>
      <c r="E413" s="13"/>
      <c r="F413" s="14"/>
      <c r="G413" s="13"/>
      <c r="H413" s="14"/>
      <c r="I413" s="13"/>
      <c r="J413" s="14"/>
      <c r="K413" s="13"/>
      <c r="L413" s="14"/>
      <c r="M413" s="9"/>
    </row>
    <row r="414" spans="1:51" ht="30" customHeight="1" x14ac:dyDescent="0.3">
      <c r="A414" s="34" t="s">
        <v>899</v>
      </c>
      <c r="B414" s="34"/>
      <c r="C414" s="34"/>
      <c r="D414" s="34"/>
      <c r="E414" s="35"/>
      <c r="F414" s="36"/>
      <c r="G414" s="35"/>
      <c r="H414" s="36"/>
      <c r="I414" s="35"/>
      <c r="J414" s="36"/>
      <c r="K414" s="35"/>
      <c r="L414" s="36"/>
      <c r="M414" s="34"/>
      <c r="N414" s="1" t="s">
        <v>681</v>
      </c>
    </row>
    <row r="415" spans="1:51" ht="30" customHeight="1" x14ac:dyDescent="0.3">
      <c r="A415" s="8" t="s">
        <v>821</v>
      </c>
      <c r="B415" s="8" t="s">
        <v>371</v>
      </c>
      <c r="C415" s="8" t="s">
        <v>372</v>
      </c>
      <c r="D415" s="9">
        <v>0.69399999999999995</v>
      </c>
      <c r="E415" s="13"/>
      <c r="F415" s="14"/>
      <c r="G415" s="13"/>
      <c r="H415" s="14"/>
      <c r="I415" s="13"/>
      <c r="J415" s="14"/>
      <c r="K415" s="13"/>
      <c r="L415" s="14"/>
      <c r="M415" s="8" t="s">
        <v>52</v>
      </c>
      <c r="N415" s="2" t="s">
        <v>681</v>
      </c>
      <c r="O415" s="2" t="s">
        <v>822</v>
      </c>
      <c r="P415" s="2" t="s">
        <v>64</v>
      </c>
      <c r="Q415" s="2" t="s">
        <v>64</v>
      </c>
      <c r="R415" s="2" t="s">
        <v>63</v>
      </c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2" t="s">
        <v>52</v>
      </c>
      <c r="AW415" s="2" t="s">
        <v>901</v>
      </c>
      <c r="AX415" s="2" t="s">
        <v>52</v>
      </c>
      <c r="AY415" s="2" t="s">
        <v>52</v>
      </c>
    </row>
    <row r="416" spans="1:51" ht="30" customHeight="1" x14ac:dyDescent="0.3">
      <c r="A416" s="8" t="s">
        <v>370</v>
      </c>
      <c r="B416" s="8" t="s">
        <v>371</v>
      </c>
      <c r="C416" s="8" t="s">
        <v>372</v>
      </c>
      <c r="D416" s="9">
        <v>0.15</v>
      </c>
      <c r="E416" s="13"/>
      <c r="F416" s="14"/>
      <c r="G416" s="13"/>
      <c r="H416" s="14"/>
      <c r="I416" s="13"/>
      <c r="J416" s="14"/>
      <c r="K416" s="13"/>
      <c r="L416" s="14"/>
      <c r="M416" s="8" t="s">
        <v>52</v>
      </c>
      <c r="N416" s="2" t="s">
        <v>681</v>
      </c>
      <c r="O416" s="2" t="s">
        <v>373</v>
      </c>
      <c r="P416" s="2" t="s">
        <v>64</v>
      </c>
      <c r="Q416" s="2" t="s">
        <v>64</v>
      </c>
      <c r="R416" s="2" t="s">
        <v>63</v>
      </c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2" t="s">
        <v>52</v>
      </c>
      <c r="AW416" s="2" t="s">
        <v>902</v>
      </c>
      <c r="AX416" s="2" t="s">
        <v>52</v>
      </c>
      <c r="AY416" s="2" t="s">
        <v>52</v>
      </c>
    </row>
    <row r="417" spans="1:51" ht="30" customHeight="1" x14ac:dyDescent="0.3">
      <c r="A417" s="8" t="s">
        <v>375</v>
      </c>
      <c r="B417" s="8" t="s">
        <v>52</v>
      </c>
      <c r="C417" s="8" t="s">
        <v>52</v>
      </c>
      <c r="D417" s="9"/>
      <c r="E417" s="13"/>
      <c r="F417" s="14"/>
      <c r="G417" s="13"/>
      <c r="H417" s="14"/>
      <c r="I417" s="13"/>
      <c r="J417" s="14"/>
      <c r="K417" s="13"/>
      <c r="L417" s="14"/>
      <c r="M417" s="8" t="s">
        <v>52</v>
      </c>
      <c r="N417" s="2" t="s">
        <v>87</v>
      </c>
      <c r="O417" s="2" t="s">
        <v>87</v>
      </c>
      <c r="P417" s="2" t="s">
        <v>52</v>
      </c>
      <c r="Q417" s="2" t="s">
        <v>52</v>
      </c>
      <c r="R417" s="2" t="s">
        <v>52</v>
      </c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2" t="s">
        <v>52</v>
      </c>
      <c r="AW417" s="2" t="s">
        <v>52</v>
      </c>
      <c r="AX417" s="2" t="s">
        <v>52</v>
      </c>
      <c r="AY417" s="2" t="s">
        <v>52</v>
      </c>
    </row>
    <row r="418" spans="1:51" ht="30" customHeight="1" x14ac:dyDescent="0.3">
      <c r="A418" s="9"/>
      <c r="B418" s="9"/>
      <c r="C418" s="9"/>
      <c r="D418" s="9"/>
      <c r="E418" s="13"/>
      <c r="F418" s="14"/>
      <c r="G418" s="13"/>
      <c r="H418" s="14"/>
      <c r="I418" s="13"/>
      <c r="J418" s="14"/>
      <c r="K418" s="13"/>
      <c r="L418" s="14"/>
      <c r="M418" s="9"/>
    </row>
    <row r="419" spans="1:51" ht="30" customHeight="1" x14ac:dyDescent="0.3">
      <c r="A419" s="34" t="s">
        <v>903</v>
      </c>
      <c r="B419" s="34"/>
      <c r="C419" s="34"/>
      <c r="D419" s="34"/>
      <c r="E419" s="35"/>
      <c r="F419" s="36"/>
      <c r="G419" s="35"/>
      <c r="H419" s="36"/>
      <c r="I419" s="35"/>
      <c r="J419" s="36"/>
      <c r="K419" s="35"/>
      <c r="L419" s="36"/>
      <c r="M419" s="34"/>
      <c r="N419" s="1" t="s">
        <v>690</v>
      </c>
    </row>
    <row r="420" spans="1:51" ht="30" customHeight="1" x14ac:dyDescent="0.3">
      <c r="A420" s="8" t="s">
        <v>905</v>
      </c>
      <c r="B420" s="8" t="s">
        <v>371</v>
      </c>
      <c r="C420" s="8" t="s">
        <v>372</v>
      </c>
      <c r="D420" s="9">
        <v>0.35</v>
      </c>
      <c r="E420" s="13"/>
      <c r="F420" s="14"/>
      <c r="G420" s="13"/>
      <c r="H420" s="14"/>
      <c r="I420" s="13"/>
      <c r="J420" s="14"/>
      <c r="K420" s="13"/>
      <c r="L420" s="14"/>
      <c r="M420" s="8" t="s">
        <v>52</v>
      </c>
      <c r="N420" s="2" t="s">
        <v>690</v>
      </c>
      <c r="O420" s="2" t="s">
        <v>906</v>
      </c>
      <c r="P420" s="2" t="s">
        <v>64</v>
      </c>
      <c r="Q420" s="2" t="s">
        <v>64</v>
      </c>
      <c r="R420" s="2" t="s">
        <v>63</v>
      </c>
      <c r="S420" s="3"/>
      <c r="T420" s="3"/>
      <c r="U420" s="3"/>
      <c r="V420" s="3">
        <v>1</v>
      </c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2" t="s">
        <v>52</v>
      </c>
      <c r="AW420" s="2" t="s">
        <v>907</v>
      </c>
      <c r="AX420" s="2" t="s">
        <v>52</v>
      </c>
      <c r="AY420" s="2" t="s">
        <v>52</v>
      </c>
    </row>
    <row r="421" spans="1:51" ht="30" customHeight="1" x14ac:dyDescent="0.3">
      <c r="A421" s="8" t="s">
        <v>370</v>
      </c>
      <c r="B421" s="8" t="s">
        <v>371</v>
      </c>
      <c r="C421" s="8" t="s">
        <v>372</v>
      </c>
      <c r="D421" s="9">
        <v>0.17</v>
      </c>
      <c r="E421" s="13"/>
      <c r="F421" s="14"/>
      <c r="G421" s="13"/>
      <c r="H421" s="14"/>
      <c r="I421" s="13"/>
      <c r="J421" s="14"/>
      <c r="K421" s="13"/>
      <c r="L421" s="14"/>
      <c r="M421" s="8" t="s">
        <v>52</v>
      </c>
      <c r="N421" s="2" t="s">
        <v>690</v>
      </c>
      <c r="O421" s="2" t="s">
        <v>373</v>
      </c>
      <c r="P421" s="2" t="s">
        <v>64</v>
      </c>
      <c r="Q421" s="2" t="s">
        <v>64</v>
      </c>
      <c r="R421" s="2" t="s">
        <v>63</v>
      </c>
      <c r="S421" s="3"/>
      <c r="T421" s="3"/>
      <c r="U421" s="3"/>
      <c r="V421" s="3">
        <v>1</v>
      </c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2" t="s">
        <v>52</v>
      </c>
      <c r="AW421" s="2" t="s">
        <v>908</v>
      </c>
      <c r="AX421" s="2" t="s">
        <v>52</v>
      </c>
      <c r="AY421" s="2" t="s">
        <v>52</v>
      </c>
    </row>
    <row r="422" spans="1:51" ht="30" customHeight="1" x14ac:dyDescent="0.3">
      <c r="A422" s="8" t="s">
        <v>566</v>
      </c>
      <c r="B422" s="8" t="s">
        <v>617</v>
      </c>
      <c r="C422" s="8" t="s">
        <v>334</v>
      </c>
      <c r="D422" s="9">
        <v>1</v>
      </c>
      <c r="E422" s="13"/>
      <c r="F422" s="14"/>
      <c r="G422" s="13"/>
      <c r="H422" s="14"/>
      <c r="I422" s="13"/>
      <c r="J422" s="14"/>
      <c r="K422" s="13"/>
      <c r="L422" s="14"/>
      <c r="M422" s="8" t="s">
        <v>52</v>
      </c>
      <c r="N422" s="2" t="s">
        <v>690</v>
      </c>
      <c r="O422" s="2" t="s">
        <v>394</v>
      </c>
      <c r="P422" s="2" t="s">
        <v>64</v>
      </c>
      <c r="Q422" s="2" t="s">
        <v>64</v>
      </c>
      <c r="R422" s="2" t="s">
        <v>64</v>
      </c>
      <c r="S422" s="3">
        <v>1</v>
      </c>
      <c r="T422" s="3">
        <v>2</v>
      </c>
      <c r="U422" s="3">
        <v>0.03</v>
      </c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2" t="s">
        <v>52</v>
      </c>
      <c r="AW422" s="2" t="s">
        <v>909</v>
      </c>
      <c r="AX422" s="2" t="s">
        <v>52</v>
      </c>
      <c r="AY422" s="2" t="s">
        <v>52</v>
      </c>
    </row>
    <row r="423" spans="1:51" ht="30" customHeight="1" x14ac:dyDescent="0.3">
      <c r="A423" s="8" t="s">
        <v>375</v>
      </c>
      <c r="B423" s="8" t="s">
        <v>52</v>
      </c>
      <c r="C423" s="8" t="s">
        <v>52</v>
      </c>
      <c r="D423" s="9"/>
      <c r="E423" s="13"/>
      <c r="F423" s="14"/>
      <c r="G423" s="13"/>
      <c r="H423" s="14"/>
      <c r="I423" s="13"/>
      <c r="J423" s="14"/>
      <c r="K423" s="13"/>
      <c r="L423" s="14"/>
      <c r="M423" s="8" t="s">
        <v>52</v>
      </c>
      <c r="N423" s="2" t="s">
        <v>87</v>
      </c>
      <c r="O423" s="2" t="s">
        <v>87</v>
      </c>
      <c r="P423" s="2" t="s">
        <v>52</v>
      </c>
      <c r="Q423" s="2" t="s">
        <v>52</v>
      </c>
      <c r="R423" s="2" t="s">
        <v>52</v>
      </c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2" t="s">
        <v>52</v>
      </c>
      <c r="AW423" s="2" t="s">
        <v>52</v>
      </c>
      <c r="AX423" s="2" t="s">
        <v>52</v>
      </c>
      <c r="AY423" s="2" t="s">
        <v>52</v>
      </c>
    </row>
    <row r="424" spans="1:51" ht="30" customHeight="1" x14ac:dyDescent="0.3">
      <c r="A424" s="9"/>
      <c r="B424" s="9"/>
      <c r="C424" s="9"/>
      <c r="D424" s="9"/>
      <c r="E424" s="13"/>
      <c r="F424" s="14"/>
      <c r="G424" s="13"/>
      <c r="H424" s="14"/>
      <c r="I424" s="13"/>
      <c r="J424" s="14"/>
      <c r="K424" s="13"/>
      <c r="L424" s="14"/>
      <c r="M424" s="9"/>
    </row>
    <row r="425" spans="1:51" ht="30" customHeight="1" x14ac:dyDescent="0.3">
      <c r="A425" s="34" t="s">
        <v>910</v>
      </c>
      <c r="B425" s="34"/>
      <c r="C425" s="34"/>
      <c r="D425" s="34"/>
      <c r="E425" s="35"/>
      <c r="F425" s="36"/>
      <c r="G425" s="35"/>
      <c r="H425" s="36"/>
      <c r="I425" s="35"/>
      <c r="J425" s="36"/>
      <c r="K425" s="35"/>
      <c r="L425" s="36"/>
      <c r="M425" s="34"/>
      <c r="N425" s="1" t="s">
        <v>710</v>
      </c>
    </row>
    <row r="426" spans="1:51" ht="30" customHeight="1" x14ac:dyDescent="0.3">
      <c r="A426" s="8" t="s">
        <v>626</v>
      </c>
      <c r="B426" s="8" t="s">
        <v>371</v>
      </c>
      <c r="C426" s="8" t="s">
        <v>372</v>
      </c>
      <c r="D426" s="9">
        <v>0.124</v>
      </c>
      <c r="E426" s="13"/>
      <c r="F426" s="14"/>
      <c r="G426" s="13"/>
      <c r="H426" s="14"/>
      <c r="I426" s="13"/>
      <c r="J426" s="14"/>
      <c r="K426" s="13"/>
      <c r="L426" s="14"/>
      <c r="M426" s="8" t="s">
        <v>52</v>
      </c>
      <c r="N426" s="2" t="s">
        <v>710</v>
      </c>
      <c r="O426" s="2" t="s">
        <v>627</v>
      </c>
      <c r="P426" s="2" t="s">
        <v>64</v>
      </c>
      <c r="Q426" s="2" t="s">
        <v>64</v>
      </c>
      <c r="R426" s="2" t="s">
        <v>63</v>
      </c>
      <c r="S426" s="3"/>
      <c r="T426" s="3"/>
      <c r="U426" s="3"/>
      <c r="V426" s="3">
        <v>1</v>
      </c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2" t="s">
        <v>52</v>
      </c>
      <c r="AW426" s="2" t="s">
        <v>912</v>
      </c>
      <c r="AX426" s="2" t="s">
        <v>52</v>
      </c>
      <c r="AY426" s="2" t="s">
        <v>52</v>
      </c>
    </row>
    <row r="427" spans="1:51" ht="30" customHeight="1" x14ac:dyDescent="0.3">
      <c r="A427" s="8" t="s">
        <v>370</v>
      </c>
      <c r="B427" s="8" t="s">
        <v>371</v>
      </c>
      <c r="C427" s="8" t="s">
        <v>372</v>
      </c>
      <c r="D427" s="9">
        <v>2.3E-2</v>
      </c>
      <c r="E427" s="13"/>
      <c r="F427" s="14"/>
      <c r="G427" s="13"/>
      <c r="H427" s="14"/>
      <c r="I427" s="13"/>
      <c r="J427" s="14"/>
      <c r="K427" s="13"/>
      <c r="L427" s="14"/>
      <c r="M427" s="8" t="s">
        <v>52</v>
      </c>
      <c r="N427" s="2" t="s">
        <v>710</v>
      </c>
      <c r="O427" s="2" t="s">
        <v>373</v>
      </c>
      <c r="P427" s="2" t="s">
        <v>64</v>
      </c>
      <c r="Q427" s="2" t="s">
        <v>64</v>
      </c>
      <c r="R427" s="2" t="s">
        <v>63</v>
      </c>
      <c r="S427" s="3"/>
      <c r="T427" s="3"/>
      <c r="U427" s="3"/>
      <c r="V427" s="3">
        <v>1</v>
      </c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2" t="s">
        <v>52</v>
      </c>
      <c r="AW427" s="2" t="s">
        <v>913</v>
      </c>
      <c r="AX427" s="2" t="s">
        <v>52</v>
      </c>
      <c r="AY427" s="2" t="s">
        <v>52</v>
      </c>
    </row>
    <row r="428" spans="1:51" ht="30" customHeight="1" x14ac:dyDescent="0.3">
      <c r="A428" s="8" t="s">
        <v>566</v>
      </c>
      <c r="B428" s="8" t="s">
        <v>630</v>
      </c>
      <c r="C428" s="8" t="s">
        <v>334</v>
      </c>
      <c r="D428" s="9">
        <v>1</v>
      </c>
      <c r="E428" s="13"/>
      <c r="F428" s="14"/>
      <c r="G428" s="13"/>
      <c r="H428" s="14"/>
      <c r="I428" s="13"/>
      <c r="J428" s="14"/>
      <c r="K428" s="13"/>
      <c r="L428" s="14"/>
      <c r="M428" s="8" t="s">
        <v>52</v>
      </c>
      <c r="N428" s="2" t="s">
        <v>710</v>
      </c>
      <c r="O428" s="2" t="s">
        <v>394</v>
      </c>
      <c r="P428" s="2" t="s">
        <v>64</v>
      </c>
      <c r="Q428" s="2" t="s">
        <v>64</v>
      </c>
      <c r="R428" s="2" t="s">
        <v>64</v>
      </c>
      <c r="S428" s="3">
        <v>1</v>
      </c>
      <c r="T428" s="3">
        <v>2</v>
      </c>
      <c r="U428" s="3">
        <v>0.02</v>
      </c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2" t="s">
        <v>52</v>
      </c>
      <c r="AW428" s="2" t="s">
        <v>914</v>
      </c>
      <c r="AX428" s="2" t="s">
        <v>52</v>
      </c>
      <c r="AY428" s="2" t="s">
        <v>52</v>
      </c>
    </row>
    <row r="429" spans="1:51" ht="30" customHeight="1" x14ac:dyDescent="0.3">
      <c r="A429" s="8" t="s">
        <v>375</v>
      </c>
      <c r="B429" s="8" t="s">
        <v>52</v>
      </c>
      <c r="C429" s="8" t="s">
        <v>52</v>
      </c>
      <c r="D429" s="9"/>
      <c r="E429" s="13"/>
      <c r="F429" s="14"/>
      <c r="G429" s="13"/>
      <c r="H429" s="14"/>
      <c r="I429" s="13"/>
      <c r="J429" s="14"/>
      <c r="K429" s="13"/>
      <c r="L429" s="14"/>
      <c r="M429" s="8" t="s">
        <v>52</v>
      </c>
      <c r="N429" s="2" t="s">
        <v>87</v>
      </c>
      <c r="O429" s="2" t="s">
        <v>87</v>
      </c>
      <c r="P429" s="2" t="s">
        <v>52</v>
      </c>
      <c r="Q429" s="2" t="s">
        <v>52</v>
      </c>
      <c r="R429" s="2" t="s">
        <v>52</v>
      </c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2" t="s">
        <v>52</v>
      </c>
      <c r="AW429" s="2" t="s">
        <v>52</v>
      </c>
      <c r="AX429" s="2" t="s">
        <v>52</v>
      </c>
      <c r="AY429" s="2" t="s">
        <v>52</v>
      </c>
    </row>
  </sheetData>
  <mergeCells count="120">
    <mergeCell ref="A419:M419"/>
    <mergeCell ref="A425:M425"/>
    <mergeCell ref="A387:M387"/>
    <mergeCell ref="A392:M392"/>
    <mergeCell ref="A399:M399"/>
    <mergeCell ref="A404:M404"/>
    <mergeCell ref="A408:M408"/>
    <mergeCell ref="A414:M414"/>
    <mergeCell ref="A352:M352"/>
    <mergeCell ref="A358:M358"/>
    <mergeCell ref="A364:M364"/>
    <mergeCell ref="A368:M368"/>
    <mergeCell ref="A376:M376"/>
    <mergeCell ref="A381:M381"/>
    <mergeCell ref="A307:M307"/>
    <mergeCell ref="A315:M315"/>
    <mergeCell ref="A324:M324"/>
    <mergeCell ref="A329:M329"/>
    <mergeCell ref="A338:M338"/>
    <mergeCell ref="A343:M343"/>
    <mergeCell ref="A275:M275"/>
    <mergeCell ref="A281:M281"/>
    <mergeCell ref="A285:M285"/>
    <mergeCell ref="A291:M291"/>
    <mergeCell ref="A295:M295"/>
    <mergeCell ref="A301:M301"/>
    <mergeCell ref="A240:M240"/>
    <mergeCell ref="A244:M244"/>
    <mergeCell ref="A250:M250"/>
    <mergeCell ref="A256:M256"/>
    <mergeCell ref="A263:M263"/>
    <mergeCell ref="A269:M269"/>
    <mergeCell ref="A206:M206"/>
    <mergeCell ref="A211:M211"/>
    <mergeCell ref="A219:M219"/>
    <mergeCell ref="A227:M227"/>
    <mergeCell ref="A231:M231"/>
    <mergeCell ref="A236:M236"/>
    <mergeCell ref="A182:M182"/>
    <mergeCell ref="A186:M186"/>
    <mergeCell ref="A190:M190"/>
    <mergeCell ref="A194:M194"/>
    <mergeCell ref="A198:M198"/>
    <mergeCell ref="A202:M202"/>
    <mergeCell ref="A154:M154"/>
    <mergeCell ref="A158:M158"/>
    <mergeCell ref="A163:M163"/>
    <mergeCell ref="A168:M168"/>
    <mergeCell ref="A173:M173"/>
    <mergeCell ref="A178:M178"/>
    <mergeCell ref="A117:M117"/>
    <mergeCell ref="A129:M129"/>
    <mergeCell ref="A134:M134"/>
    <mergeCell ref="A140:M140"/>
    <mergeCell ref="A144:M144"/>
    <mergeCell ref="A150:M150"/>
    <mergeCell ref="A77:M77"/>
    <mergeCell ref="A87:M87"/>
    <mergeCell ref="A91:M91"/>
    <mergeCell ref="A99:M99"/>
    <mergeCell ref="A104:M104"/>
    <mergeCell ref="A112:M112"/>
    <mergeCell ref="A36:M36"/>
    <mergeCell ref="A41:M41"/>
    <mergeCell ref="A48:M48"/>
    <mergeCell ref="A55:M55"/>
    <mergeCell ref="A62:M62"/>
    <mergeCell ref="A71:M71"/>
    <mergeCell ref="A4:M4"/>
    <mergeCell ref="A8:M8"/>
    <mergeCell ref="A14:M14"/>
    <mergeCell ref="A20:M20"/>
    <mergeCell ref="A26:M26"/>
    <mergeCell ref="A31:M31"/>
    <mergeCell ref="AR2:AR3"/>
    <mergeCell ref="AS2:AS3"/>
    <mergeCell ref="AT2:AT3"/>
    <mergeCell ref="AU2:AU3"/>
    <mergeCell ref="AV2:AV3"/>
    <mergeCell ref="AW2:AW3"/>
    <mergeCell ref="AL2:AL3"/>
    <mergeCell ref="AM2:AM3"/>
    <mergeCell ref="AN2:AN3"/>
    <mergeCell ref="AO2:AO3"/>
    <mergeCell ref="AP2:AP3"/>
    <mergeCell ref="AQ2:AQ3"/>
    <mergeCell ref="AF2:AF3"/>
    <mergeCell ref="AG2:AG3"/>
    <mergeCell ref="AH2:AH3"/>
    <mergeCell ref="AI2:AI3"/>
    <mergeCell ref="AJ2:AJ3"/>
    <mergeCell ref="AK2:AK3"/>
    <mergeCell ref="Z2:Z3"/>
    <mergeCell ref="AA2:AA3"/>
    <mergeCell ref="AB2:AB3"/>
    <mergeCell ref="AC2:AC3"/>
    <mergeCell ref="AD2:AD3"/>
    <mergeCell ref="AE2:AE3"/>
    <mergeCell ref="T2:T3"/>
    <mergeCell ref="U2:U3"/>
    <mergeCell ref="V2:V3"/>
    <mergeCell ref="W2:W3"/>
    <mergeCell ref="X2:X3"/>
    <mergeCell ref="Y2:Y3"/>
    <mergeCell ref="N2:N3"/>
    <mergeCell ref="O2:O3"/>
    <mergeCell ref="P2:P3"/>
    <mergeCell ref="Q2:Q3"/>
    <mergeCell ref="R2:R3"/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</mergeCells>
  <phoneticPr fontId="1" type="noConversion"/>
  <pageMargins left="0.47244094488188976" right="0.47244094488188976" top="0.47244094488188976" bottom="0.47244094488188976" header="0.31496062992125984" footer="0.31496062992125984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9"/>
  <sheetViews>
    <sheetView topLeftCell="B1" workbookViewId="0">
      <pane ySplit="4" topLeftCell="A112" activePane="bottomLeft" state="frozenSplit"/>
      <selection activeCell="B1" sqref="B1"/>
      <selection pane="bottomLeft" activeCell="E5" sqref="E5:P236"/>
    </sheetView>
  </sheetViews>
  <sheetFormatPr defaultRowHeight="16.5" x14ac:dyDescent="0.3"/>
  <cols>
    <col min="1" max="1" width="21.625" hidden="1" customWidth="1"/>
    <col min="2" max="3" width="30.5" bestFit="1" customWidth="1"/>
    <col min="4" max="4" width="5.5" bestFit="1" customWidth="1"/>
    <col min="5" max="5" width="11.25" bestFit="1" customWidth="1"/>
    <col min="6" max="6" width="6.625" bestFit="1" customWidth="1"/>
    <col min="7" max="7" width="11.625" bestFit="1" customWidth="1"/>
    <col min="8" max="8" width="6.625" bestFit="1" customWidth="1"/>
    <col min="9" max="9" width="10.5" bestFit="1" customWidth="1"/>
    <col min="10" max="10" width="6.625" bestFit="1" customWidth="1"/>
    <col min="11" max="11" width="11.625" bestFit="1" customWidth="1"/>
    <col min="12" max="12" width="6.625" bestFit="1" customWidth="1"/>
    <col min="13" max="13" width="13.875" bestFit="1" customWidth="1"/>
    <col min="14" max="14" width="6.625" bestFit="1" customWidth="1"/>
    <col min="15" max="16" width="13.875" bestFit="1" customWidth="1"/>
    <col min="17" max="17" width="11.25" bestFit="1" customWidth="1"/>
    <col min="18" max="19" width="9.25" bestFit="1" customWidth="1"/>
    <col min="20" max="20" width="10.375" bestFit="1" customWidth="1"/>
    <col min="21" max="22" width="11.625" bestFit="1" customWidth="1"/>
    <col min="23" max="23" width="8.5" bestFit="1" customWidth="1"/>
    <col min="24" max="24" width="11.625" bestFit="1" customWidth="1"/>
    <col min="25" max="26" width="9" hidden="1" customWidth="1"/>
    <col min="27" max="27" width="11" hidden="1" customWidth="1"/>
    <col min="28" max="28" width="9" hidden="1" customWidth="1"/>
  </cols>
  <sheetData>
    <row r="1" spans="1:28" ht="30" customHeight="1" x14ac:dyDescent="0.3">
      <c r="A1" s="29" t="s">
        <v>916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8" ht="30" customHeight="1" x14ac:dyDescent="0.3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28" ht="30" customHeight="1" x14ac:dyDescent="0.3">
      <c r="A3" s="31" t="s">
        <v>350</v>
      </c>
      <c r="B3" s="31" t="s">
        <v>2</v>
      </c>
      <c r="C3" s="31" t="s">
        <v>915</v>
      </c>
      <c r="D3" s="31" t="s">
        <v>4</v>
      </c>
      <c r="E3" s="31" t="s">
        <v>6</v>
      </c>
      <c r="F3" s="31"/>
      <c r="G3" s="31"/>
      <c r="H3" s="31"/>
      <c r="I3" s="31"/>
      <c r="J3" s="31"/>
      <c r="K3" s="31"/>
      <c r="L3" s="31"/>
      <c r="M3" s="31"/>
      <c r="N3" s="31"/>
      <c r="O3" s="31"/>
      <c r="P3" s="31" t="s">
        <v>352</v>
      </c>
      <c r="Q3" s="31" t="s">
        <v>353</v>
      </c>
      <c r="R3" s="31"/>
      <c r="S3" s="31"/>
      <c r="T3" s="31"/>
      <c r="U3" s="31"/>
      <c r="V3" s="31"/>
      <c r="W3" s="31" t="s">
        <v>355</v>
      </c>
      <c r="X3" s="31" t="s">
        <v>12</v>
      </c>
      <c r="Y3" s="33" t="s">
        <v>924</v>
      </c>
      <c r="Z3" s="33" t="s">
        <v>925</v>
      </c>
      <c r="AA3" s="33" t="s">
        <v>926</v>
      </c>
      <c r="AB3" s="33" t="s">
        <v>48</v>
      </c>
    </row>
    <row r="4" spans="1:28" ht="30" customHeight="1" x14ac:dyDescent="0.3">
      <c r="A4" s="31"/>
      <c r="B4" s="31"/>
      <c r="C4" s="31"/>
      <c r="D4" s="31"/>
      <c r="E4" s="4" t="s">
        <v>917</v>
      </c>
      <c r="F4" s="4" t="s">
        <v>918</v>
      </c>
      <c r="G4" s="4" t="s">
        <v>919</v>
      </c>
      <c r="H4" s="4" t="s">
        <v>918</v>
      </c>
      <c r="I4" s="4" t="s">
        <v>920</v>
      </c>
      <c r="J4" s="4" t="s">
        <v>918</v>
      </c>
      <c r="K4" s="4" t="s">
        <v>921</v>
      </c>
      <c r="L4" s="4" t="s">
        <v>918</v>
      </c>
      <c r="M4" s="4" t="s">
        <v>922</v>
      </c>
      <c r="N4" s="4" t="s">
        <v>918</v>
      </c>
      <c r="O4" s="4" t="s">
        <v>923</v>
      </c>
      <c r="P4" s="31"/>
      <c r="Q4" s="4" t="s">
        <v>917</v>
      </c>
      <c r="R4" s="4" t="s">
        <v>919</v>
      </c>
      <c r="S4" s="4" t="s">
        <v>920</v>
      </c>
      <c r="T4" s="4" t="s">
        <v>921</v>
      </c>
      <c r="U4" s="4" t="s">
        <v>922</v>
      </c>
      <c r="V4" s="4" t="s">
        <v>923</v>
      </c>
      <c r="W4" s="31"/>
      <c r="X4" s="31"/>
      <c r="Y4" s="33"/>
      <c r="Z4" s="33"/>
      <c r="AA4" s="33"/>
      <c r="AB4" s="33"/>
    </row>
    <row r="5" spans="1:28" ht="30" customHeight="1" x14ac:dyDescent="0.3">
      <c r="A5" s="8" t="s">
        <v>754</v>
      </c>
      <c r="B5" s="8" t="s">
        <v>752</v>
      </c>
      <c r="C5" s="8" t="s">
        <v>753</v>
      </c>
      <c r="D5" s="15" t="s">
        <v>445</v>
      </c>
      <c r="E5" s="16"/>
      <c r="F5" s="8"/>
      <c r="G5" s="16"/>
      <c r="H5" s="8"/>
      <c r="I5" s="16"/>
      <c r="J5" s="8"/>
      <c r="K5" s="16"/>
      <c r="L5" s="8"/>
      <c r="M5" s="16"/>
      <c r="N5" s="8"/>
      <c r="O5" s="16"/>
      <c r="P5" s="16"/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8" t="s">
        <v>927</v>
      </c>
      <c r="X5" s="8" t="s">
        <v>749</v>
      </c>
      <c r="Y5" s="2" t="s">
        <v>52</v>
      </c>
      <c r="Z5" s="2" t="s">
        <v>52</v>
      </c>
      <c r="AA5" s="17"/>
      <c r="AB5" s="2" t="s">
        <v>52</v>
      </c>
    </row>
    <row r="6" spans="1:28" ht="30" customHeight="1" x14ac:dyDescent="0.3">
      <c r="A6" s="8" t="s">
        <v>404</v>
      </c>
      <c r="B6" s="8" t="s">
        <v>402</v>
      </c>
      <c r="C6" s="8" t="s">
        <v>403</v>
      </c>
      <c r="D6" s="15" t="s">
        <v>60</v>
      </c>
      <c r="E6" s="16"/>
      <c r="F6" s="8"/>
      <c r="G6" s="16"/>
      <c r="H6" s="8"/>
      <c r="I6" s="16"/>
      <c r="J6" s="8"/>
      <c r="K6" s="16"/>
      <c r="L6" s="8"/>
      <c r="M6" s="16"/>
      <c r="N6" s="8"/>
      <c r="O6" s="16"/>
      <c r="P6" s="16"/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8" t="s">
        <v>928</v>
      </c>
      <c r="X6" s="8" t="s">
        <v>52</v>
      </c>
      <c r="Y6" s="2" t="s">
        <v>52</v>
      </c>
      <c r="Z6" s="2" t="s">
        <v>52</v>
      </c>
      <c r="AA6" s="17"/>
      <c r="AB6" s="2" t="s">
        <v>52</v>
      </c>
    </row>
    <row r="7" spans="1:28" ht="30" customHeight="1" x14ac:dyDescent="0.3">
      <c r="A7" s="8" t="s">
        <v>574</v>
      </c>
      <c r="B7" s="8" t="s">
        <v>402</v>
      </c>
      <c r="C7" s="8" t="s">
        <v>573</v>
      </c>
      <c r="D7" s="15" t="s">
        <v>60</v>
      </c>
      <c r="E7" s="16"/>
      <c r="F7" s="8"/>
      <c r="G7" s="16"/>
      <c r="H7" s="8"/>
      <c r="I7" s="16"/>
      <c r="J7" s="8"/>
      <c r="K7" s="16"/>
      <c r="L7" s="8"/>
      <c r="M7" s="16"/>
      <c r="N7" s="8"/>
      <c r="O7" s="16"/>
      <c r="P7" s="16"/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8" t="s">
        <v>929</v>
      </c>
      <c r="X7" s="8" t="s">
        <v>52</v>
      </c>
      <c r="Y7" s="2" t="s">
        <v>52</v>
      </c>
      <c r="Z7" s="2" t="s">
        <v>52</v>
      </c>
      <c r="AA7" s="17"/>
      <c r="AB7" s="2" t="s">
        <v>52</v>
      </c>
    </row>
    <row r="8" spans="1:28" ht="30" customHeight="1" x14ac:dyDescent="0.3">
      <c r="A8" s="8" t="s">
        <v>484</v>
      </c>
      <c r="B8" s="8" t="s">
        <v>481</v>
      </c>
      <c r="C8" s="8" t="s">
        <v>482</v>
      </c>
      <c r="D8" s="15" t="s">
        <v>382</v>
      </c>
      <c r="E8" s="16"/>
      <c r="F8" s="8"/>
      <c r="G8" s="16"/>
      <c r="H8" s="8"/>
      <c r="I8" s="16"/>
      <c r="J8" s="8"/>
      <c r="K8" s="16"/>
      <c r="L8" s="8"/>
      <c r="M8" s="16"/>
      <c r="N8" s="8"/>
      <c r="O8" s="16"/>
      <c r="P8" s="16"/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8" t="s">
        <v>930</v>
      </c>
      <c r="X8" s="8" t="s">
        <v>483</v>
      </c>
      <c r="Y8" s="2" t="s">
        <v>52</v>
      </c>
      <c r="Z8" s="2" t="s">
        <v>52</v>
      </c>
      <c r="AA8" s="17"/>
      <c r="AB8" s="2" t="s">
        <v>52</v>
      </c>
    </row>
    <row r="9" spans="1:28" ht="30" customHeight="1" x14ac:dyDescent="0.3">
      <c r="A9" s="8" t="s">
        <v>881</v>
      </c>
      <c r="B9" s="8" t="s">
        <v>877</v>
      </c>
      <c r="C9" s="8" t="s">
        <v>878</v>
      </c>
      <c r="D9" s="15" t="s">
        <v>879</v>
      </c>
      <c r="E9" s="16"/>
      <c r="F9" s="8"/>
      <c r="G9" s="16"/>
      <c r="H9" s="8"/>
      <c r="I9" s="16"/>
      <c r="J9" s="8"/>
      <c r="K9" s="16"/>
      <c r="L9" s="8"/>
      <c r="M9" s="16"/>
      <c r="N9" s="8"/>
      <c r="O9" s="16"/>
      <c r="P9" s="16"/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8" t="s">
        <v>931</v>
      </c>
      <c r="X9" s="8" t="s">
        <v>880</v>
      </c>
      <c r="Y9" s="2" t="s">
        <v>52</v>
      </c>
      <c r="Z9" s="2" t="s">
        <v>52</v>
      </c>
      <c r="AA9" s="17"/>
      <c r="AB9" s="2" t="s">
        <v>52</v>
      </c>
    </row>
    <row r="10" spans="1:28" ht="30" customHeight="1" x14ac:dyDescent="0.3">
      <c r="A10" s="8" t="s">
        <v>885</v>
      </c>
      <c r="B10" s="8" t="s">
        <v>883</v>
      </c>
      <c r="C10" s="8" t="s">
        <v>884</v>
      </c>
      <c r="D10" s="15" t="s">
        <v>382</v>
      </c>
      <c r="E10" s="16"/>
      <c r="F10" s="8"/>
      <c r="G10" s="16"/>
      <c r="H10" s="8"/>
      <c r="I10" s="16"/>
      <c r="J10" s="8"/>
      <c r="K10" s="16"/>
      <c r="L10" s="8"/>
      <c r="M10" s="16"/>
      <c r="N10" s="8"/>
      <c r="O10" s="16"/>
      <c r="P10" s="16"/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8" t="s">
        <v>932</v>
      </c>
      <c r="X10" s="8" t="s">
        <v>52</v>
      </c>
      <c r="Y10" s="2" t="s">
        <v>52</v>
      </c>
      <c r="Z10" s="2" t="s">
        <v>52</v>
      </c>
      <c r="AA10" s="17"/>
      <c r="AB10" s="2" t="s">
        <v>52</v>
      </c>
    </row>
    <row r="11" spans="1:28" ht="30" customHeight="1" x14ac:dyDescent="0.3">
      <c r="A11" s="8" t="s">
        <v>897</v>
      </c>
      <c r="B11" s="8" t="s">
        <v>895</v>
      </c>
      <c r="C11" s="8" t="s">
        <v>896</v>
      </c>
      <c r="D11" s="15" t="s">
        <v>382</v>
      </c>
      <c r="E11" s="16"/>
      <c r="F11" s="8"/>
      <c r="G11" s="16"/>
      <c r="H11" s="8"/>
      <c r="I11" s="16"/>
      <c r="J11" s="8"/>
      <c r="K11" s="16"/>
      <c r="L11" s="8"/>
      <c r="M11" s="16"/>
      <c r="N11" s="8"/>
      <c r="O11" s="16"/>
      <c r="P11" s="16"/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8" t="s">
        <v>933</v>
      </c>
      <c r="X11" s="8" t="s">
        <v>52</v>
      </c>
      <c r="Y11" s="2" t="s">
        <v>52</v>
      </c>
      <c r="Z11" s="2" t="s">
        <v>52</v>
      </c>
      <c r="AA11" s="17"/>
      <c r="AB11" s="2" t="s">
        <v>52</v>
      </c>
    </row>
    <row r="12" spans="1:28" ht="30" customHeight="1" x14ac:dyDescent="0.3">
      <c r="A12" s="8" t="s">
        <v>378</v>
      </c>
      <c r="B12" s="8" t="s">
        <v>377</v>
      </c>
      <c r="C12" s="8" t="s">
        <v>67</v>
      </c>
      <c r="D12" s="15" t="s">
        <v>60</v>
      </c>
      <c r="E12" s="16"/>
      <c r="F12" s="8"/>
      <c r="G12" s="16"/>
      <c r="H12" s="8"/>
      <c r="I12" s="16"/>
      <c r="J12" s="8"/>
      <c r="K12" s="16"/>
      <c r="L12" s="8"/>
      <c r="M12" s="16"/>
      <c r="N12" s="8"/>
      <c r="O12" s="16"/>
      <c r="P12" s="16"/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8" t="s">
        <v>934</v>
      </c>
      <c r="X12" s="8" t="s">
        <v>52</v>
      </c>
      <c r="Y12" s="2" t="s">
        <v>52</v>
      </c>
      <c r="Z12" s="2" t="s">
        <v>52</v>
      </c>
      <c r="AA12" s="17"/>
      <c r="AB12" s="2" t="s">
        <v>52</v>
      </c>
    </row>
    <row r="13" spans="1:28" ht="30" customHeight="1" x14ac:dyDescent="0.3">
      <c r="A13" s="8" t="s">
        <v>506</v>
      </c>
      <c r="B13" s="8" t="s">
        <v>504</v>
      </c>
      <c r="C13" s="8" t="s">
        <v>505</v>
      </c>
      <c r="D13" s="15" t="s">
        <v>382</v>
      </c>
      <c r="E13" s="16"/>
      <c r="F13" s="8"/>
      <c r="G13" s="16"/>
      <c r="H13" s="8"/>
      <c r="I13" s="16"/>
      <c r="J13" s="8"/>
      <c r="K13" s="16"/>
      <c r="L13" s="8"/>
      <c r="M13" s="16"/>
      <c r="N13" s="8"/>
      <c r="O13" s="16"/>
      <c r="P13" s="16"/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8" t="s">
        <v>935</v>
      </c>
      <c r="X13" s="8" t="s">
        <v>52</v>
      </c>
      <c r="Y13" s="2" t="s">
        <v>52</v>
      </c>
      <c r="Z13" s="2" t="s">
        <v>52</v>
      </c>
      <c r="AA13" s="17"/>
      <c r="AB13" s="2" t="s">
        <v>52</v>
      </c>
    </row>
    <row r="14" spans="1:28" ht="30" customHeight="1" x14ac:dyDescent="0.3">
      <c r="A14" s="8" t="s">
        <v>786</v>
      </c>
      <c r="B14" s="8" t="s">
        <v>584</v>
      </c>
      <c r="C14" s="8" t="s">
        <v>785</v>
      </c>
      <c r="D14" s="15" t="s">
        <v>382</v>
      </c>
      <c r="E14" s="16"/>
      <c r="F14" s="8"/>
      <c r="G14" s="16"/>
      <c r="H14" s="8"/>
      <c r="I14" s="16"/>
      <c r="J14" s="8"/>
      <c r="K14" s="16"/>
      <c r="L14" s="8"/>
      <c r="M14" s="16"/>
      <c r="N14" s="8"/>
      <c r="O14" s="16"/>
      <c r="P14" s="16"/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8" t="s">
        <v>936</v>
      </c>
      <c r="X14" s="8" t="s">
        <v>52</v>
      </c>
      <c r="Y14" s="2" t="s">
        <v>52</v>
      </c>
      <c r="Z14" s="2" t="s">
        <v>52</v>
      </c>
      <c r="AA14" s="17"/>
      <c r="AB14" s="2" t="s">
        <v>52</v>
      </c>
    </row>
    <row r="15" spans="1:28" ht="30" customHeight="1" x14ac:dyDescent="0.3">
      <c r="A15" s="8" t="s">
        <v>586</v>
      </c>
      <c r="B15" s="8" t="s">
        <v>584</v>
      </c>
      <c r="C15" s="8" t="s">
        <v>585</v>
      </c>
      <c r="D15" s="15" t="s">
        <v>382</v>
      </c>
      <c r="E15" s="16"/>
      <c r="F15" s="8"/>
      <c r="G15" s="16"/>
      <c r="H15" s="8"/>
      <c r="I15" s="16"/>
      <c r="J15" s="8"/>
      <c r="K15" s="16"/>
      <c r="L15" s="8"/>
      <c r="M15" s="16"/>
      <c r="N15" s="8"/>
      <c r="O15" s="16"/>
      <c r="P15" s="16"/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8" t="s">
        <v>937</v>
      </c>
      <c r="X15" s="8" t="s">
        <v>52</v>
      </c>
      <c r="Y15" s="2" t="s">
        <v>52</v>
      </c>
      <c r="Z15" s="2" t="s">
        <v>52</v>
      </c>
      <c r="AA15" s="17"/>
      <c r="AB15" s="2" t="s">
        <v>52</v>
      </c>
    </row>
    <row r="16" spans="1:28" ht="30" customHeight="1" x14ac:dyDescent="0.3">
      <c r="A16" s="8" t="s">
        <v>542</v>
      </c>
      <c r="B16" s="8" t="s">
        <v>540</v>
      </c>
      <c r="C16" s="8" t="s">
        <v>541</v>
      </c>
      <c r="D16" s="15" t="s">
        <v>382</v>
      </c>
      <c r="E16" s="16"/>
      <c r="F16" s="8"/>
      <c r="G16" s="16"/>
      <c r="H16" s="8"/>
      <c r="I16" s="16"/>
      <c r="J16" s="8"/>
      <c r="K16" s="16"/>
      <c r="L16" s="8"/>
      <c r="M16" s="16"/>
      <c r="N16" s="8"/>
      <c r="O16" s="16"/>
      <c r="P16" s="16"/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8" t="s">
        <v>938</v>
      </c>
      <c r="X16" s="8" t="s">
        <v>52</v>
      </c>
      <c r="Y16" s="2" t="s">
        <v>52</v>
      </c>
      <c r="Z16" s="2" t="s">
        <v>52</v>
      </c>
      <c r="AA16" s="17"/>
      <c r="AB16" s="2" t="s">
        <v>52</v>
      </c>
    </row>
    <row r="17" spans="1:28" ht="30" customHeight="1" x14ac:dyDescent="0.3">
      <c r="A17" s="8" t="s">
        <v>390</v>
      </c>
      <c r="B17" s="8" t="s">
        <v>387</v>
      </c>
      <c r="C17" s="8" t="s">
        <v>388</v>
      </c>
      <c r="D17" s="15" t="s">
        <v>389</v>
      </c>
      <c r="E17" s="16"/>
      <c r="F17" s="8"/>
      <c r="G17" s="16"/>
      <c r="H17" s="8"/>
      <c r="I17" s="16"/>
      <c r="J17" s="8"/>
      <c r="K17" s="16"/>
      <c r="L17" s="8"/>
      <c r="M17" s="16"/>
      <c r="N17" s="8"/>
      <c r="O17" s="16"/>
      <c r="P17" s="16"/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8" t="s">
        <v>939</v>
      </c>
      <c r="X17" s="8" t="s">
        <v>52</v>
      </c>
      <c r="Y17" s="2" t="s">
        <v>52</v>
      </c>
      <c r="Z17" s="2" t="s">
        <v>52</v>
      </c>
      <c r="AA17" s="17"/>
      <c r="AB17" s="2" t="s">
        <v>52</v>
      </c>
    </row>
    <row r="18" spans="1:28" ht="30" customHeight="1" x14ac:dyDescent="0.3">
      <c r="A18" s="8" t="s">
        <v>571</v>
      </c>
      <c r="B18" s="8" t="s">
        <v>387</v>
      </c>
      <c r="C18" s="8" t="s">
        <v>570</v>
      </c>
      <c r="D18" s="15" t="s">
        <v>389</v>
      </c>
      <c r="E18" s="16"/>
      <c r="F18" s="8"/>
      <c r="G18" s="16"/>
      <c r="H18" s="8"/>
      <c r="I18" s="16"/>
      <c r="J18" s="8"/>
      <c r="K18" s="16"/>
      <c r="L18" s="8"/>
      <c r="M18" s="16"/>
      <c r="N18" s="8"/>
      <c r="O18" s="16"/>
      <c r="P18" s="16"/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8" t="s">
        <v>940</v>
      </c>
      <c r="X18" s="8" t="s">
        <v>52</v>
      </c>
      <c r="Y18" s="2" t="s">
        <v>52</v>
      </c>
      <c r="Z18" s="2" t="s">
        <v>52</v>
      </c>
      <c r="AA18" s="17"/>
      <c r="AB18" s="2" t="s">
        <v>52</v>
      </c>
    </row>
    <row r="19" spans="1:28" ht="30" customHeight="1" x14ac:dyDescent="0.3">
      <c r="A19" s="8" t="s">
        <v>750</v>
      </c>
      <c r="B19" s="8" t="s">
        <v>747</v>
      </c>
      <c r="C19" s="8" t="s">
        <v>748</v>
      </c>
      <c r="D19" s="15" t="s">
        <v>382</v>
      </c>
      <c r="E19" s="16"/>
      <c r="F19" s="8"/>
      <c r="G19" s="16"/>
      <c r="H19" s="8"/>
      <c r="I19" s="16"/>
      <c r="J19" s="8"/>
      <c r="K19" s="16"/>
      <c r="L19" s="8"/>
      <c r="M19" s="16"/>
      <c r="N19" s="8"/>
      <c r="O19" s="16"/>
      <c r="P19" s="16"/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8" t="s">
        <v>941</v>
      </c>
      <c r="X19" s="8" t="s">
        <v>749</v>
      </c>
      <c r="Y19" s="2" t="s">
        <v>52</v>
      </c>
      <c r="Z19" s="2" t="s">
        <v>52</v>
      </c>
      <c r="AA19" s="17"/>
      <c r="AB19" s="2" t="s">
        <v>52</v>
      </c>
    </row>
    <row r="20" spans="1:28" ht="30" customHeight="1" x14ac:dyDescent="0.3">
      <c r="A20" s="8" t="s">
        <v>780</v>
      </c>
      <c r="B20" s="8" t="s">
        <v>778</v>
      </c>
      <c r="C20" s="8" t="s">
        <v>779</v>
      </c>
      <c r="D20" s="15" t="s">
        <v>382</v>
      </c>
      <c r="E20" s="16"/>
      <c r="F20" s="8"/>
      <c r="G20" s="16"/>
      <c r="H20" s="8"/>
      <c r="I20" s="16"/>
      <c r="J20" s="8"/>
      <c r="K20" s="16"/>
      <c r="L20" s="8"/>
      <c r="M20" s="16"/>
      <c r="N20" s="8"/>
      <c r="O20" s="16"/>
      <c r="P20" s="16"/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8" t="s">
        <v>942</v>
      </c>
      <c r="X20" s="8" t="s">
        <v>52</v>
      </c>
      <c r="Y20" s="2" t="s">
        <v>52</v>
      </c>
      <c r="Z20" s="2" t="s">
        <v>52</v>
      </c>
      <c r="AA20" s="17"/>
      <c r="AB20" s="2" t="s">
        <v>52</v>
      </c>
    </row>
    <row r="21" spans="1:28" ht="30" customHeight="1" x14ac:dyDescent="0.3">
      <c r="A21" s="8" t="s">
        <v>415</v>
      </c>
      <c r="B21" s="8" t="s">
        <v>413</v>
      </c>
      <c r="C21" s="8" t="s">
        <v>414</v>
      </c>
      <c r="D21" s="15" t="s">
        <v>60</v>
      </c>
      <c r="E21" s="16"/>
      <c r="F21" s="8"/>
      <c r="G21" s="16"/>
      <c r="H21" s="8"/>
      <c r="I21" s="16"/>
      <c r="J21" s="8"/>
      <c r="K21" s="16"/>
      <c r="L21" s="8"/>
      <c r="M21" s="16"/>
      <c r="N21" s="8"/>
      <c r="O21" s="16"/>
      <c r="P21" s="16"/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8" t="s">
        <v>943</v>
      </c>
      <c r="X21" s="8" t="s">
        <v>52</v>
      </c>
      <c r="Y21" s="2" t="s">
        <v>52</v>
      </c>
      <c r="Z21" s="2" t="s">
        <v>52</v>
      </c>
      <c r="AA21" s="17"/>
      <c r="AB21" s="2" t="s">
        <v>52</v>
      </c>
    </row>
    <row r="22" spans="1:28" ht="30" customHeight="1" x14ac:dyDescent="0.3">
      <c r="A22" s="8" t="s">
        <v>431</v>
      </c>
      <c r="B22" s="8" t="s">
        <v>429</v>
      </c>
      <c r="C22" s="8" t="s">
        <v>430</v>
      </c>
      <c r="D22" s="15" t="s">
        <v>60</v>
      </c>
      <c r="E22" s="16"/>
      <c r="F22" s="8"/>
      <c r="G22" s="16"/>
      <c r="H22" s="8"/>
      <c r="I22" s="16"/>
      <c r="J22" s="8"/>
      <c r="K22" s="16"/>
      <c r="L22" s="8"/>
      <c r="M22" s="16"/>
      <c r="N22" s="8"/>
      <c r="O22" s="16"/>
      <c r="P22" s="16"/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8" t="s">
        <v>944</v>
      </c>
      <c r="X22" s="8" t="s">
        <v>52</v>
      </c>
      <c r="Y22" s="2" t="s">
        <v>52</v>
      </c>
      <c r="Z22" s="2" t="s">
        <v>52</v>
      </c>
      <c r="AA22" s="17"/>
      <c r="AB22" s="2" t="s">
        <v>52</v>
      </c>
    </row>
    <row r="23" spans="1:28" ht="30" customHeight="1" x14ac:dyDescent="0.3">
      <c r="A23" s="8" t="s">
        <v>153</v>
      </c>
      <c r="B23" s="8" t="s">
        <v>150</v>
      </c>
      <c r="C23" s="8" t="s">
        <v>151</v>
      </c>
      <c r="D23" s="15" t="s">
        <v>60</v>
      </c>
      <c r="E23" s="16"/>
      <c r="F23" s="8"/>
      <c r="G23" s="16"/>
      <c r="H23" s="8"/>
      <c r="I23" s="16"/>
      <c r="J23" s="8"/>
      <c r="K23" s="16"/>
      <c r="L23" s="8"/>
      <c r="M23" s="16"/>
      <c r="N23" s="8"/>
      <c r="O23" s="16"/>
      <c r="P23" s="16"/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8" t="s">
        <v>945</v>
      </c>
      <c r="X23" s="8" t="s">
        <v>152</v>
      </c>
      <c r="Y23" s="2" t="s">
        <v>52</v>
      </c>
      <c r="Z23" s="2" t="s">
        <v>52</v>
      </c>
      <c r="AA23" s="17"/>
      <c r="AB23" s="2" t="s">
        <v>52</v>
      </c>
    </row>
    <row r="24" spans="1:28" ht="30" customHeight="1" x14ac:dyDescent="0.3">
      <c r="A24" s="8" t="s">
        <v>120</v>
      </c>
      <c r="B24" s="8" t="s">
        <v>118</v>
      </c>
      <c r="C24" s="8" t="s">
        <v>119</v>
      </c>
      <c r="D24" s="15" t="s">
        <v>60</v>
      </c>
      <c r="E24" s="16"/>
      <c r="F24" s="8"/>
      <c r="G24" s="16"/>
      <c r="H24" s="8"/>
      <c r="I24" s="16"/>
      <c r="J24" s="8"/>
      <c r="K24" s="16"/>
      <c r="L24" s="8"/>
      <c r="M24" s="16"/>
      <c r="N24" s="8"/>
      <c r="O24" s="16"/>
      <c r="P24" s="16"/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8" t="s">
        <v>946</v>
      </c>
      <c r="X24" s="8" t="s">
        <v>52</v>
      </c>
      <c r="Y24" s="2" t="s">
        <v>52</v>
      </c>
      <c r="Z24" s="2" t="s">
        <v>52</v>
      </c>
      <c r="AA24" s="17"/>
      <c r="AB24" s="2" t="s">
        <v>52</v>
      </c>
    </row>
    <row r="25" spans="1:28" ht="30" customHeight="1" x14ac:dyDescent="0.3">
      <c r="A25" s="8" t="s">
        <v>489</v>
      </c>
      <c r="B25" s="8" t="s">
        <v>487</v>
      </c>
      <c r="C25" s="8" t="s">
        <v>488</v>
      </c>
      <c r="D25" s="15" t="s">
        <v>133</v>
      </c>
      <c r="E25" s="16"/>
      <c r="F25" s="8"/>
      <c r="G25" s="16"/>
      <c r="H25" s="8"/>
      <c r="I25" s="16"/>
      <c r="J25" s="8"/>
      <c r="K25" s="16"/>
      <c r="L25" s="8"/>
      <c r="M25" s="16"/>
      <c r="N25" s="8"/>
      <c r="O25" s="16"/>
      <c r="P25" s="16"/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8" t="s">
        <v>947</v>
      </c>
      <c r="X25" s="8" t="s">
        <v>52</v>
      </c>
      <c r="Y25" s="2" t="s">
        <v>52</v>
      </c>
      <c r="Z25" s="2" t="s">
        <v>52</v>
      </c>
      <c r="AA25" s="17"/>
      <c r="AB25" s="2" t="s">
        <v>52</v>
      </c>
    </row>
    <row r="26" spans="1:28" ht="30" customHeight="1" x14ac:dyDescent="0.3">
      <c r="A26" s="8" t="s">
        <v>538</v>
      </c>
      <c r="B26" s="8" t="s">
        <v>536</v>
      </c>
      <c r="C26" s="8" t="s">
        <v>537</v>
      </c>
      <c r="D26" s="15" t="s">
        <v>83</v>
      </c>
      <c r="E26" s="16"/>
      <c r="F26" s="8"/>
      <c r="G26" s="16"/>
      <c r="H26" s="8"/>
      <c r="I26" s="16"/>
      <c r="J26" s="8"/>
      <c r="K26" s="16"/>
      <c r="L26" s="8"/>
      <c r="M26" s="16"/>
      <c r="N26" s="8"/>
      <c r="O26" s="16"/>
      <c r="P26" s="16"/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8" t="s">
        <v>948</v>
      </c>
      <c r="X26" s="8" t="s">
        <v>52</v>
      </c>
      <c r="Y26" s="2" t="s">
        <v>52</v>
      </c>
      <c r="Z26" s="2" t="s">
        <v>52</v>
      </c>
      <c r="AA26" s="17"/>
      <c r="AB26" s="2" t="s">
        <v>52</v>
      </c>
    </row>
    <row r="27" spans="1:28" ht="30" customHeight="1" x14ac:dyDescent="0.3">
      <c r="A27" s="8" t="s">
        <v>534</v>
      </c>
      <c r="B27" s="8" t="s">
        <v>532</v>
      </c>
      <c r="C27" s="8" t="s">
        <v>533</v>
      </c>
      <c r="D27" s="15" t="s">
        <v>60</v>
      </c>
      <c r="E27" s="16"/>
      <c r="F27" s="8"/>
      <c r="G27" s="16"/>
      <c r="H27" s="8"/>
      <c r="I27" s="16"/>
      <c r="J27" s="8"/>
      <c r="K27" s="16"/>
      <c r="L27" s="8"/>
      <c r="M27" s="16"/>
      <c r="N27" s="8"/>
      <c r="O27" s="16"/>
      <c r="P27" s="16"/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8" t="s">
        <v>949</v>
      </c>
      <c r="X27" s="8" t="s">
        <v>52</v>
      </c>
      <c r="Y27" s="2" t="s">
        <v>52</v>
      </c>
      <c r="Z27" s="2" t="s">
        <v>52</v>
      </c>
      <c r="AA27" s="17"/>
      <c r="AB27" s="2" t="s">
        <v>52</v>
      </c>
    </row>
    <row r="28" spans="1:28" ht="30" customHeight="1" x14ac:dyDescent="0.3">
      <c r="A28" s="8" t="s">
        <v>510</v>
      </c>
      <c r="B28" s="8" t="s">
        <v>508</v>
      </c>
      <c r="C28" s="8" t="s">
        <v>509</v>
      </c>
      <c r="D28" s="15" t="s">
        <v>83</v>
      </c>
      <c r="E28" s="16"/>
      <c r="F28" s="8"/>
      <c r="G28" s="16"/>
      <c r="H28" s="8"/>
      <c r="I28" s="16"/>
      <c r="J28" s="8"/>
      <c r="K28" s="16"/>
      <c r="L28" s="8"/>
      <c r="M28" s="16"/>
      <c r="N28" s="8"/>
      <c r="O28" s="16"/>
      <c r="P28" s="16"/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8" t="s">
        <v>950</v>
      </c>
      <c r="X28" s="8" t="s">
        <v>52</v>
      </c>
      <c r="Y28" s="2" t="s">
        <v>52</v>
      </c>
      <c r="Z28" s="2" t="s">
        <v>52</v>
      </c>
      <c r="AA28" s="17"/>
      <c r="AB28" s="2" t="s">
        <v>52</v>
      </c>
    </row>
    <row r="29" spans="1:28" ht="30" customHeight="1" x14ac:dyDescent="0.3">
      <c r="A29" s="8" t="s">
        <v>124</v>
      </c>
      <c r="B29" s="8" t="s">
        <v>122</v>
      </c>
      <c r="C29" s="8" t="s">
        <v>123</v>
      </c>
      <c r="D29" s="15" t="s">
        <v>60</v>
      </c>
      <c r="E29" s="16"/>
      <c r="F29" s="8"/>
      <c r="G29" s="16"/>
      <c r="H29" s="8"/>
      <c r="I29" s="16"/>
      <c r="J29" s="8"/>
      <c r="K29" s="16"/>
      <c r="L29" s="8"/>
      <c r="M29" s="16"/>
      <c r="N29" s="8"/>
      <c r="O29" s="16"/>
      <c r="P29" s="16"/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8" t="s">
        <v>951</v>
      </c>
      <c r="X29" s="8" t="s">
        <v>52</v>
      </c>
      <c r="Y29" s="2" t="s">
        <v>52</v>
      </c>
      <c r="Z29" s="2" t="s">
        <v>52</v>
      </c>
      <c r="AA29" s="17"/>
      <c r="AB29" s="2" t="s">
        <v>52</v>
      </c>
    </row>
    <row r="30" spans="1:28" ht="30" customHeight="1" x14ac:dyDescent="0.3">
      <c r="A30" s="8" t="s">
        <v>127</v>
      </c>
      <c r="B30" s="8" t="s">
        <v>122</v>
      </c>
      <c r="C30" s="8" t="s">
        <v>126</v>
      </c>
      <c r="D30" s="15" t="s">
        <v>83</v>
      </c>
      <c r="E30" s="16"/>
      <c r="F30" s="8"/>
      <c r="G30" s="16"/>
      <c r="H30" s="8"/>
      <c r="I30" s="16"/>
      <c r="J30" s="8"/>
      <c r="K30" s="16"/>
      <c r="L30" s="8"/>
      <c r="M30" s="16"/>
      <c r="N30" s="8"/>
      <c r="O30" s="16"/>
      <c r="P30" s="16"/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8" t="s">
        <v>952</v>
      </c>
      <c r="X30" s="8" t="s">
        <v>52</v>
      </c>
      <c r="Y30" s="2" t="s">
        <v>52</v>
      </c>
      <c r="Z30" s="2" t="s">
        <v>52</v>
      </c>
      <c r="AA30" s="17"/>
      <c r="AB30" s="2" t="s">
        <v>52</v>
      </c>
    </row>
    <row r="31" spans="1:28" ht="30" customHeight="1" x14ac:dyDescent="0.3">
      <c r="A31" s="8" t="s">
        <v>469</v>
      </c>
      <c r="B31" s="8" t="s">
        <v>467</v>
      </c>
      <c r="C31" s="8" t="s">
        <v>468</v>
      </c>
      <c r="D31" s="15" t="s">
        <v>83</v>
      </c>
      <c r="E31" s="16"/>
      <c r="F31" s="8"/>
      <c r="G31" s="16"/>
      <c r="H31" s="8"/>
      <c r="I31" s="16"/>
      <c r="J31" s="8"/>
      <c r="K31" s="16"/>
      <c r="L31" s="8"/>
      <c r="M31" s="16"/>
      <c r="N31" s="8"/>
      <c r="O31" s="16"/>
      <c r="P31" s="16"/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8" t="s">
        <v>953</v>
      </c>
      <c r="X31" s="8" t="s">
        <v>52</v>
      </c>
      <c r="Y31" s="2" t="s">
        <v>52</v>
      </c>
      <c r="Z31" s="2" t="s">
        <v>52</v>
      </c>
      <c r="AA31" s="17"/>
      <c r="AB31" s="2" t="s">
        <v>52</v>
      </c>
    </row>
    <row r="32" spans="1:28" ht="30" customHeight="1" x14ac:dyDescent="0.3">
      <c r="A32" s="8" t="s">
        <v>84</v>
      </c>
      <c r="B32" s="8" t="s">
        <v>81</v>
      </c>
      <c r="C32" s="8" t="s">
        <v>82</v>
      </c>
      <c r="D32" s="15" t="s">
        <v>83</v>
      </c>
      <c r="E32" s="16"/>
      <c r="F32" s="8"/>
      <c r="G32" s="16"/>
      <c r="H32" s="8"/>
      <c r="I32" s="16"/>
      <c r="J32" s="8"/>
      <c r="K32" s="16"/>
      <c r="L32" s="8"/>
      <c r="M32" s="16"/>
      <c r="N32" s="8"/>
      <c r="O32" s="16"/>
      <c r="P32" s="16"/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8" t="s">
        <v>954</v>
      </c>
      <c r="X32" s="8" t="s">
        <v>52</v>
      </c>
      <c r="Y32" s="2" t="s">
        <v>52</v>
      </c>
      <c r="Z32" s="2" t="s">
        <v>52</v>
      </c>
      <c r="AA32" s="17"/>
      <c r="AB32" s="2" t="s">
        <v>52</v>
      </c>
    </row>
    <row r="33" spans="1:28" ht="30" customHeight="1" x14ac:dyDescent="0.3">
      <c r="A33" s="8" t="s">
        <v>158</v>
      </c>
      <c r="B33" s="8" t="s">
        <v>156</v>
      </c>
      <c r="C33" s="8" t="s">
        <v>157</v>
      </c>
      <c r="D33" s="15" t="s">
        <v>83</v>
      </c>
      <c r="E33" s="16"/>
      <c r="F33" s="8"/>
      <c r="G33" s="16"/>
      <c r="H33" s="8"/>
      <c r="I33" s="16"/>
      <c r="J33" s="8"/>
      <c r="K33" s="16"/>
      <c r="L33" s="8"/>
      <c r="M33" s="16"/>
      <c r="N33" s="8"/>
      <c r="O33" s="16"/>
      <c r="P33" s="16"/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8" t="s">
        <v>955</v>
      </c>
      <c r="X33" s="8" t="s">
        <v>52</v>
      </c>
      <c r="Y33" s="2" t="s">
        <v>52</v>
      </c>
      <c r="Z33" s="2" t="s">
        <v>52</v>
      </c>
      <c r="AA33" s="17"/>
      <c r="AB33" s="2" t="s">
        <v>52</v>
      </c>
    </row>
    <row r="34" spans="1:28" ht="30" customHeight="1" x14ac:dyDescent="0.3">
      <c r="A34" s="8" t="s">
        <v>163</v>
      </c>
      <c r="B34" s="8" t="s">
        <v>160</v>
      </c>
      <c r="C34" s="8" t="s">
        <v>161</v>
      </c>
      <c r="D34" s="15" t="s">
        <v>162</v>
      </c>
      <c r="E34" s="16"/>
      <c r="F34" s="8"/>
      <c r="G34" s="16"/>
      <c r="H34" s="8"/>
      <c r="I34" s="16"/>
      <c r="J34" s="8"/>
      <c r="K34" s="16"/>
      <c r="L34" s="8"/>
      <c r="M34" s="16"/>
      <c r="N34" s="8"/>
      <c r="O34" s="16"/>
      <c r="P34" s="16"/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8" t="s">
        <v>956</v>
      </c>
      <c r="X34" s="8" t="s">
        <v>52</v>
      </c>
      <c r="Y34" s="2" t="s">
        <v>52</v>
      </c>
      <c r="Z34" s="2" t="s">
        <v>52</v>
      </c>
      <c r="AA34" s="17"/>
      <c r="AB34" s="2" t="s">
        <v>52</v>
      </c>
    </row>
    <row r="35" spans="1:28" ht="30" customHeight="1" x14ac:dyDescent="0.3">
      <c r="A35" s="8" t="s">
        <v>578</v>
      </c>
      <c r="B35" s="8" t="s">
        <v>576</v>
      </c>
      <c r="C35" s="8" t="s">
        <v>577</v>
      </c>
      <c r="D35" s="15" t="s">
        <v>382</v>
      </c>
      <c r="E35" s="16"/>
      <c r="F35" s="8"/>
      <c r="G35" s="16"/>
      <c r="H35" s="8"/>
      <c r="I35" s="16"/>
      <c r="J35" s="8"/>
      <c r="K35" s="16"/>
      <c r="L35" s="8"/>
      <c r="M35" s="16"/>
      <c r="N35" s="8"/>
      <c r="O35" s="16"/>
      <c r="P35" s="16"/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8" t="s">
        <v>957</v>
      </c>
      <c r="X35" s="8" t="s">
        <v>52</v>
      </c>
      <c r="Y35" s="2" t="s">
        <v>52</v>
      </c>
      <c r="Z35" s="2" t="s">
        <v>52</v>
      </c>
      <c r="AA35" s="17"/>
      <c r="AB35" s="2" t="s">
        <v>52</v>
      </c>
    </row>
    <row r="36" spans="1:28" ht="30" customHeight="1" x14ac:dyDescent="0.3">
      <c r="A36" s="8" t="s">
        <v>383</v>
      </c>
      <c r="B36" s="8" t="s">
        <v>380</v>
      </c>
      <c r="C36" s="8" t="s">
        <v>381</v>
      </c>
      <c r="D36" s="15" t="s">
        <v>382</v>
      </c>
      <c r="E36" s="16"/>
      <c r="F36" s="8"/>
      <c r="G36" s="16"/>
      <c r="H36" s="8"/>
      <c r="I36" s="16"/>
      <c r="J36" s="8"/>
      <c r="K36" s="16"/>
      <c r="L36" s="8"/>
      <c r="M36" s="16"/>
      <c r="N36" s="8"/>
      <c r="O36" s="16"/>
      <c r="P36" s="16"/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8" t="s">
        <v>958</v>
      </c>
      <c r="X36" s="8" t="s">
        <v>52</v>
      </c>
      <c r="Y36" s="2" t="s">
        <v>52</v>
      </c>
      <c r="Z36" s="2" t="s">
        <v>52</v>
      </c>
      <c r="AA36" s="17"/>
      <c r="AB36" s="2" t="s">
        <v>52</v>
      </c>
    </row>
    <row r="37" spans="1:28" ht="30" customHeight="1" x14ac:dyDescent="0.3">
      <c r="A37" s="8" t="s">
        <v>839</v>
      </c>
      <c r="B37" s="8" t="s">
        <v>837</v>
      </c>
      <c r="C37" s="8" t="s">
        <v>838</v>
      </c>
      <c r="D37" s="15" t="s">
        <v>514</v>
      </c>
      <c r="E37" s="16"/>
      <c r="F37" s="8"/>
      <c r="G37" s="16"/>
      <c r="H37" s="8"/>
      <c r="I37" s="16"/>
      <c r="J37" s="8"/>
      <c r="K37" s="16"/>
      <c r="L37" s="8"/>
      <c r="M37" s="16"/>
      <c r="N37" s="8"/>
      <c r="O37" s="16"/>
      <c r="P37" s="16"/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8" t="s">
        <v>959</v>
      </c>
      <c r="X37" s="8" t="s">
        <v>52</v>
      </c>
      <c r="Y37" s="2" t="s">
        <v>52</v>
      </c>
      <c r="Z37" s="2" t="s">
        <v>52</v>
      </c>
      <c r="AA37" s="17"/>
      <c r="AB37" s="2" t="s">
        <v>52</v>
      </c>
    </row>
    <row r="38" spans="1:28" ht="30" customHeight="1" x14ac:dyDescent="0.3">
      <c r="A38" s="8" t="s">
        <v>529</v>
      </c>
      <c r="B38" s="8" t="s">
        <v>512</v>
      </c>
      <c r="C38" s="8" t="s">
        <v>528</v>
      </c>
      <c r="D38" s="15" t="s">
        <v>514</v>
      </c>
      <c r="E38" s="16"/>
      <c r="F38" s="8"/>
      <c r="G38" s="16"/>
      <c r="H38" s="8"/>
      <c r="I38" s="16"/>
      <c r="J38" s="8"/>
      <c r="K38" s="16"/>
      <c r="L38" s="8"/>
      <c r="M38" s="16"/>
      <c r="N38" s="8"/>
      <c r="O38" s="16"/>
      <c r="P38" s="16"/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8" t="s">
        <v>960</v>
      </c>
      <c r="X38" s="8" t="s">
        <v>52</v>
      </c>
      <c r="Y38" s="2" t="s">
        <v>52</v>
      </c>
      <c r="Z38" s="2" t="s">
        <v>52</v>
      </c>
      <c r="AA38" s="17"/>
      <c r="AB38" s="2" t="s">
        <v>52</v>
      </c>
    </row>
    <row r="39" spans="1:28" ht="30" customHeight="1" x14ac:dyDescent="0.3">
      <c r="A39" s="8" t="s">
        <v>515</v>
      </c>
      <c r="B39" s="8" t="s">
        <v>512</v>
      </c>
      <c r="C39" s="8" t="s">
        <v>513</v>
      </c>
      <c r="D39" s="15" t="s">
        <v>514</v>
      </c>
      <c r="E39" s="16"/>
      <c r="F39" s="8"/>
      <c r="G39" s="16"/>
      <c r="H39" s="8"/>
      <c r="I39" s="16"/>
      <c r="J39" s="8"/>
      <c r="K39" s="16"/>
      <c r="L39" s="8"/>
      <c r="M39" s="16"/>
      <c r="N39" s="8"/>
      <c r="O39" s="16"/>
      <c r="P39" s="16"/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8" t="s">
        <v>961</v>
      </c>
      <c r="X39" s="8" t="s">
        <v>52</v>
      </c>
      <c r="Y39" s="2" t="s">
        <v>52</v>
      </c>
      <c r="Z39" s="2" t="s">
        <v>52</v>
      </c>
      <c r="AA39" s="17"/>
      <c r="AB39" s="2" t="s">
        <v>52</v>
      </c>
    </row>
    <row r="40" spans="1:28" ht="30" customHeight="1" x14ac:dyDescent="0.3">
      <c r="A40" s="8" t="s">
        <v>843</v>
      </c>
      <c r="B40" s="8" t="s">
        <v>841</v>
      </c>
      <c r="C40" s="8" t="s">
        <v>842</v>
      </c>
      <c r="D40" s="15" t="s">
        <v>514</v>
      </c>
      <c r="E40" s="16"/>
      <c r="F40" s="8"/>
      <c r="G40" s="16"/>
      <c r="H40" s="8"/>
      <c r="I40" s="16"/>
      <c r="J40" s="8"/>
      <c r="K40" s="16"/>
      <c r="L40" s="8"/>
      <c r="M40" s="16"/>
      <c r="N40" s="8"/>
      <c r="O40" s="16"/>
      <c r="P40" s="16"/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8" t="s">
        <v>962</v>
      </c>
      <c r="X40" s="8" t="s">
        <v>52</v>
      </c>
      <c r="Y40" s="2" t="s">
        <v>52</v>
      </c>
      <c r="Z40" s="2" t="s">
        <v>52</v>
      </c>
      <c r="AA40" s="17"/>
      <c r="AB40" s="2" t="s">
        <v>52</v>
      </c>
    </row>
    <row r="41" spans="1:28" ht="30" customHeight="1" x14ac:dyDescent="0.3">
      <c r="A41" s="8" t="s">
        <v>501</v>
      </c>
      <c r="B41" s="8" t="s">
        <v>499</v>
      </c>
      <c r="C41" s="8" t="s">
        <v>500</v>
      </c>
      <c r="D41" s="15" t="s">
        <v>133</v>
      </c>
      <c r="E41" s="16"/>
      <c r="F41" s="8"/>
      <c r="G41" s="16"/>
      <c r="H41" s="8"/>
      <c r="I41" s="16"/>
      <c r="J41" s="8"/>
      <c r="K41" s="16"/>
      <c r="L41" s="8"/>
      <c r="M41" s="16"/>
      <c r="N41" s="8"/>
      <c r="O41" s="16"/>
      <c r="P41" s="16"/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8" t="s">
        <v>963</v>
      </c>
      <c r="X41" s="8" t="s">
        <v>52</v>
      </c>
      <c r="Y41" s="2" t="s">
        <v>52</v>
      </c>
      <c r="Z41" s="2" t="s">
        <v>52</v>
      </c>
      <c r="AA41" s="17"/>
      <c r="AB41" s="2" t="s">
        <v>52</v>
      </c>
    </row>
    <row r="42" spans="1:28" ht="30" customHeight="1" x14ac:dyDescent="0.3">
      <c r="A42" s="8" t="s">
        <v>465</v>
      </c>
      <c r="B42" s="8" t="s">
        <v>460</v>
      </c>
      <c r="C42" s="8" t="s">
        <v>464</v>
      </c>
      <c r="D42" s="15" t="s">
        <v>133</v>
      </c>
      <c r="E42" s="16"/>
      <c r="F42" s="8"/>
      <c r="G42" s="16"/>
      <c r="H42" s="8"/>
      <c r="I42" s="16"/>
      <c r="J42" s="8"/>
      <c r="K42" s="16"/>
      <c r="L42" s="8"/>
      <c r="M42" s="16"/>
      <c r="N42" s="8"/>
      <c r="O42" s="16"/>
      <c r="P42" s="16"/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8" t="s">
        <v>964</v>
      </c>
      <c r="X42" s="8" t="s">
        <v>52</v>
      </c>
      <c r="Y42" s="2" t="s">
        <v>52</v>
      </c>
      <c r="Z42" s="2" t="s">
        <v>52</v>
      </c>
      <c r="AA42" s="17"/>
      <c r="AB42" s="2" t="s">
        <v>52</v>
      </c>
    </row>
    <row r="43" spans="1:28" ht="30" customHeight="1" x14ac:dyDescent="0.3">
      <c r="A43" s="8" t="s">
        <v>462</v>
      </c>
      <c r="B43" s="8" t="s">
        <v>460</v>
      </c>
      <c r="C43" s="8" t="s">
        <v>461</v>
      </c>
      <c r="D43" s="15" t="s">
        <v>133</v>
      </c>
      <c r="E43" s="16"/>
      <c r="F43" s="8"/>
      <c r="G43" s="16"/>
      <c r="H43" s="8"/>
      <c r="I43" s="16"/>
      <c r="J43" s="8"/>
      <c r="K43" s="16"/>
      <c r="L43" s="8"/>
      <c r="M43" s="16"/>
      <c r="N43" s="8"/>
      <c r="O43" s="16"/>
      <c r="P43" s="16"/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8" t="s">
        <v>965</v>
      </c>
      <c r="X43" s="8" t="s">
        <v>52</v>
      </c>
      <c r="Y43" s="2" t="s">
        <v>52</v>
      </c>
      <c r="Z43" s="2" t="s">
        <v>52</v>
      </c>
      <c r="AA43" s="17"/>
      <c r="AB43" s="2" t="s">
        <v>52</v>
      </c>
    </row>
    <row r="44" spans="1:28" ht="30" customHeight="1" x14ac:dyDescent="0.3">
      <c r="A44" s="8" t="s">
        <v>595</v>
      </c>
      <c r="B44" s="8" t="s">
        <v>592</v>
      </c>
      <c r="C44" s="8" t="s">
        <v>593</v>
      </c>
      <c r="D44" s="15" t="s">
        <v>83</v>
      </c>
      <c r="E44" s="16"/>
      <c r="F44" s="8"/>
      <c r="G44" s="16"/>
      <c r="H44" s="8"/>
      <c r="I44" s="16"/>
      <c r="J44" s="8"/>
      <c r="K44" s="16"/>
      <c r="L44" s="8"/>
      <c r="M44" s="16"/>
      <c r="N44" s="8"/>
      <c r="O44" s="16"/>
      <c r="P44" s="16"/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8" t="s">
        <v>966</v>
      </c>
      <c r="X44" s="8" t="s">
        <v>594</v>
      </c>
      <c r="Y44" s="2" t="s">
        <v>52</v>
      </c>
      <c r="Z44" s="2" t="s">
        <v>52</v>
      </c>
      <c r="AA44" s="17"/>
      <c r="AB44" s="2" t="s">
        <v>52</v>
      </c>
    </row>
    <row r="45" spans="1:28" ht="30" customHeight="1" x14ac:dyDescent="0.3">
      <c r="A45" s="8" t="s">
        <v>319</v>
      </c>
      <c r="B45" s="8" t="s">
        <v>317</v>
      </c>
      <c r="C45" s="8" t="s">
        <v>318</v>
      </c>
      <c r="D45" s="15" t="s">
        <v>305</v>
      </c>
      <c r="E45" s="16"/>
      <c r="F45" s="8"/>
      <c r="G45" s="16"/>
      <c r="H45" s="8"/>
      <c r="I45" s="16"/>
      <c r="J45" s="8"/>
      <c r="K45" s="16"/>
      <c r="L45" s="8"/>
      <c r="M45" s="16"/>
      <c r="N45" s="8"/>
      <c r="O45" s="16"/>
      <c r="P45" s="16"/>
      <c r="Q45" s="16">
        <v>0</v>
      </c>
      <c r="R45" s="16">
        <v>0</v>
      </c>
      <c r="S45" s="16">
        <v>0</v>
      </c>
      <c r="T45" s="16">
        <v>0</v>
      </c>
      <c r="U45" s="16">
        <v>65072</v>
      </c>
      <c r="V45" s="16">
        <f t="shared" ref="V45:V51" si="0">SMALL(Q45:U45,COUNTIF(Q45:U45,0)+1)</f>
        <v>65072</v>
      </c>
      <c r="W45" s="8" t="s">
        <v>967</v>
      </c>
      <c r="X45" s="8" t="s">
        <v>52</v>
      </c>
      <c r="Y45" s="2" t="s">
        <v>968</v>
      </c>
      <c r="Z45" s="2" t="s">
        <v>52</v>
      </c>
      <c r="AA45" s="17"/>
      <c r="AB45" s="2" t="s">
        <v>52</v>
      </c>
    </row>
    <row r="46" spans="1:28" ht="30" customHeight="1" x14ac:dyDescent="0.3">
      <c r="A46" s="8" t="s">
        <v>312</v>
      </c>
      <c r="B46" s="8" t="s">
        <v>311</v>
      </c>
      <c r="C46" s="8" t="s">
        <v>52</v>
      </c>
      <c r="D46" s="15" t="s">
        <v>305</v>
      </c>
      <c r="E46" s="16"/>
      <c r="F46" s="8"/>
      <c r="G46" s="16"/>
      <c r="H46" s="8"/>
      <c r="I46" s="16"/>
      <c r="J46" s="8"/>
      <c r="K46" s="16"/>
      <c r="L46" s="8"/>
      <c r="M46" s="16"/>
      <c r="N46" s="8"/>
      <c r="O46" s="16"/>
      <c r="P46" s="16"/>
      <c r="Q46" s="16">
        <v>0</v>
      </c>
      <c r="R46" s="16">
        <v>0</v>
      </c>
      <c r="S46" s="16">
        <v>0</v>
      </c>
      <c r="T46" s="16">
        <v>0</v>
      </c>
      <c r="U46" s="16">
        <v>560000</v>
      </c>
      <c r="V46" s="16">
        <f t="shared" si="0"/>
        <v>560000</v>
      </c>
      <c r="W46" s="8" t="s">
        <v>969</v>
      </c>
      <c r="X46" s="8" t="s">
        <v>52</v>
      </c>
      <c r="Y46" s="2" t="s">
        <v>968</v>
      </c>
      <c r="Z46" s="2" t="s">
        <v>52</v>
      </c>
      <c r="AA46" s="17"/>
      <c r="AB46" s="2" t="s">
        <v>52</v>
      </c>
    </row>
    <row r="47" spans="1:28" ht="30" customHeight="1" x14ac:dyDescent="0.3">
      <c r="A47" s="8" t="s">
        <v>315</v>
      </c>
      <c r="B47" s="8" t="s">
        <v>314</v>
      </c>
      <c r="C47" s="8" t="s">
        <v>52</v>
      </c>
      <c r="D47" s="15" t="s">
        <v>305</v>
      </c>
      <c r="E47" s="16"/>
      <c r="F47" s="8"/>
      <c r="G47" s="16"/>
      <c r="H47" s="8"/>
      <c r="I47" s="16"/>
      <c r="J47" s="8"/>
      <c r="K47" s="16"/>
      <c r="L47" s="8"/>
      <c r="M47" s="16"/>
      <c r="N47" s="8"/>
      <c r="O47" s="16"/>
      <c r="P47" s="16"/>
      <c r="Q47" s="16">
        <v>0</v>
      </c>
      <c r="R47" s="16">
        <v>0</v>
      </c>
      <c r="S47" s="16">
        <v>0</v>
      </c>
      <c r="T47" s="16">
        <v>0</v>
      </c>
      <c r="U47" s="16">
        <v>380000</v>
      </c>
      <c r="V47" s="16">
        <f t="shared" si="0"/>
        <v>380000</v>
      </c>
      <c r="W47" s="8" t="s">
        <v>970</v>
      </c>
      <c r="X47" s="8" t="s">
        <v>52</v>
      </c>
      <c r="Y47" s="2" t="s">
        <v>968</v>
      </c>
      <c r="Z47" s="2" t="s">
        <v>52</v>
      </c>
      <c r="AA47" s="17"/>
      <c r="AB47" s="2" t="s">
        <v>52</v>
      </c>
    </row>
    <row r="48" spans="1:28" ht="30" customHeight="1" x14ac:dyDescent="0.3">
      <c r="A48" s="8" t="s">
        <v>322</v>
      </c>
      <c r="B48" s="8" t="s">
        <v>317</v>
      </c>
      <c r="C48" s="8" t="s">
        <v>321</v>
      </c>
      <c r="D48" s="15" t="s">
        <v>305</v>
      </c>
      <c r="E48" s="16"/>
      <c r="F48" s="8"/>
      <c r="G48" s="16"/>
      <c r="H48" s="8"/>
      <c r="I48" s="16"/>
      <c r="J48" s="8"/>
      <c r="K48" s="16"/>
      <c r="L48" s="8"/>
      <c r="M48" s="16"/>
      <c r="N48" s="8"/>
      <c r="O48" s="16"/>
      <c r="P48" s="16"/>
      <c r="Q48" s="16">
        <v>0</v>
      </c>
      <c r="R48" s="16">
        <v>0</v>
      </c>
      <c r="S48" s="16">
        <v>0</v>
      </c>
      <c r="T48" s="16">
        <v>0</v>
      </c>
      <c r="U48" s="16">
        <v>163035</v>
      </c>
      <c r="V48" s="16">
        <f t="shared" si="0"/>
        <v>163035</v>
      </c>
      <c r="W48" s="8" t="s">
        <v>971</v>
      </c>
      <c r="X48" s="8" t="s">
        <v>52</v>
      </c>
      <c r="Y48" s="2" t="s">
        <v>968</v>
      </c>
      <c r="Z48" s="2" t="s">
        <v>52</v>
      </c>
      <c r="AA48" s="17"/>
      <c r="AB48" s="2" t="s">
        <v>52</v>
      </c>
    </row>
    <row r="49" spans="1:28" ht="30" customHeight="1" x14ac:dyDescent="0.3">
      <c r="A49" s="8" t="s">
        <v>325</v>
      </c>
      <c r="B49" s="8" t="s">
        <v>317</v>
      </c>
      <c r="C49" s="8" t="s">
        <v>324</v>
      </c>
      <c r="D49" s="15" t="s">
        <v>305</v>
      </c>
      <c r="E49" s="16"/>
      <c r="F49" s="8"/>
      <c r="G49" s="16"/>
      <c r="H49" s="8"/>
      <c r="I49" s="16"/>
      <c r="J49" s="8"/>
      <c r="K49" s="16"/>
      <c r="L49" s="8"/>
      <c r="M49" s="16"/>
      <c r="N49" s="8"/>
      <c r="O49" s="16"/>
      <c r="P49" s="16"/>
      <c r="Q49" s="16">
        <v>0</v>
      </c>
      <c r="R49" s="16">
        <v>0</v>
      </c>
      <c r="S49" s="16">
        <v>0</v>
      </c>
      <c r="T49" s="16">
        <v>0</v>
      </c>
      <c r="U49" s="16">
        <v>166718</v>
      </c>
      <c r="V49" s="16">
        <f t="shared" si="0"/>
        <v>166718</v>
      </c>
      <c r="W49" s="8" t="s">
        <v>972</v>
      </c>
      <c r="X49" s="8" t="s">
        <v>52</v>
      </c>
      <c r="Y49" s="2" t="s">
        <v>968</v>
      </c>
      <c r="Z49" s="2" t="s">
        <v>52</v>
      </c>
      <c r="AA49" s="17"/>
      <c r="AB49" s="2" t="s">
        <v>52</v>
      </c>
    </row>
    <row r="50" spans="1:28" ht="30" customHeight="1" x14ac:dyDescent="0.3">
      <c r="A50" s="8" t="s">
        <v>306</v>
      </c>
      <c r="B50" s="8" t="s">
        <v>303</v>
      </c>
      <c r="C50" s="8" t="s">
        <v>304</v>
      </c>
      <c r="D50" s="15" t="s">
        <v>305</v>
      </c>
      <c r="E50" s="16"/>
      <c r="F50" s="8"/>
      <c r="G50" s="16"/>
      <c r="H50" s="8"/>
      <c r="I50" s="16"/>
      <c r="J50" s="8"/>
      <c r="K50" s="16"/>
      <c r="L50" s="8"/>
      <c r="M50" s="16"/>
      <c r="N50" s="8"/>
      <c r="O50" s="16"/>
      <c r="P50" s="16"/>
      <c r="Q50" s="16">
        <v>0</v>
      </c>
      <c r="R50" s="16">
        <v>0</v>
      </c>
      <c r="S50" s="16">
        <v>0</v>
      </c>
      <c r="T50" s="16">
        <v>0</v>
      </c>
      <c r="U50" s="16">
        <v>2016</v>
      </c>
      <c r="V50" s="16">
        <f t="shared" si="0"/>
        <v>2016</v>
      </c>
      <c r="W50" s="8" t="s">
        <v>973</v>
      </c>
      <c r="X50" s="8" t="s">
        <v>52</v>
      </c>
      <c r="Y50" s="2" t="s">
        <v>968</v>
      </c>
      <c r="Z50" s="2" t="s">
        <v>52</v>
      </c>
      <c r="AA50" s="17"/>
      <c r="AB50" s="2" t="s">
        <v>52</v>
      </c>
    </row>
    <row r="51" spans="1:28" ht="30" customHeight="1" x14ac:dyDescent="0.3">
      <c r="A51" s="8" t="s">
        <v>329</v>
      </c>
      <c r="B51" s="8" t="s">
        <v>327</v>
      </c>
      <c r="C51" s="8" t="s">
        <v>328</v>
      </c>
      <c r="D51" s="15" t="s">
        <v>305</v>
      </c>
      <c r="E51" s="16"/>
      <c r="F51" s="8"/>
      <c r="G51" s="16"/>
      <c r="H51" s="8"/>
      <c r="I51" s="16"/>
      <c r="J51" s="8"/>
      <c r="K51" s="16"/>
      <c r="L51" s="8"/>
      <c r="M51" s="16"/>
      <c r="N51" s="8"/>
      <c r="O51" s="16"/>
      <c r="P51" s="16"/>
      <c r="Q51" s="16">
        <v>0</v>
      </c>
      <c r="R51" s="16">
        <v>0</v>
      </c>
      <c r="S51" s="16">
        <v>0</v>
      </c>
      <c r="T51" s="16">
        <v>0</v>
      </c>
      <c r="U51" s="16">
        <v>13210</v>
      </c>
      <c r="V51" s="16">
        <f t="shared" si="0"/>
        <v>13210</v>
      </c>
      <c r="W51" s="8" t="s">
        <v>974</v>
      </c>
      <c r="X51" s="8" t="s">
        <v>52</v>
      </c>
      <c r="Y51" s="2" t="s">
        <v>968</v>
      </c>
      <c r="Z51" s="2" t="s">
        <v>52</v>
      </c>
      <c r="AA51" s="17"/>
      <c r="AB51" s="2" t="s">
        <v>52</v>
      </c>
    </row>
    <row r="52" spans="1:28" ht="30" customHeight="1" x14ac:dyDescent="0.3">
      <c r="A52" s="8" t="s">
        <v>373</v>
      </c>
      <c r="B52" s="8" t="s">
        <v>370</v>
      </c>
      <c r="C52" s="8" t="s">
        <v>371</v>
      </c>
      <c r="D52" s="15" t="s">
        <v>372</v>
      </c>
      <c r="E52" s="16"/>
      <c r="F52" s="8"/>
      <c r="G52" s="16"/>
      <c r="H52" s="8"/>
      <c r="I52" s="16"/>
      <c r="J52" s="8"/>
      <c r="K52" s="16"/>
      <c r="L52" s="8"/>
      <c r="M52" s="16"/>
      <c r="N52" s="8"/>
      <c r="O52" s="16"/>
      <c r="P52" s="16"/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8" t="s">
        <v>975</v>
      </c>
      <c r="X52" s="8" t="s">
        <v>52</v>
      </c>
      <c r="Y52" s="2" t="s">
        <v>976</v>
      </c>
      <c r="Z52" s="2" t="s">
        <v>52</v>
      </c>
      <c r="AA52" s="17"/>
      <c r="AB52" s="2" t="s">
        <v>52</v>
      </c>
    </row>
    <row r="53" spans="1:28" ht="30" customHeight="1" x14ac:dyDescent="0.3">
      <c r="A53" s="8" t="s">
        <v>795</v>
      </c>
      <c r="B53" s="8" t="s">
        <v>794</v>
      </c>
      <c r="C53" s="8" t="s">
        <v>371</v>
      </c>
      <c r="D53" s="15" t="s">
        <v>372</v>
      </c>
      <c r="E53" s="16"/>
      <c r="F53" s="8"/>
      <c r="G53" s="16"/>
      <c r="H53" s="8"/>
      <c r="I53" s="16"/>
      <c r="J53" s="8"/>
      <c r="K53" s="16"/>
      <c r="L53" s="8"/>
      <c r="M53" s="16"/>
      <c r="N53" s="8"/>
      <c r="O53" s="16"/>
      <c r="P53" s="16"/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8" t="s">
        <v>977</v>
      </c>
      <c r="X53" s="8" t="s">
        <v>52</v>
      </c>
      <c r="Y53" s="2" t="s">
        <v>976</v>
      </c>
      <c r="Z53" s="2" t="s">
        <v>52</v>
      </c>
      <c r="AA53" s="17"/>
      <c r="AB53" s="2" t="s">
        <v>52</v>
      </c>
    </row>
    <row r="54" spans="1:28" ht="30" customHeight="1" x14ac:dyDescent="0.3">
      <c r="A54" s="8" t="s">
        <v>802</v>
      </c>
      <c r="B54" s="8" t="s">
        <v>801</v>
      </c>
      <c r="C54" s="8" t="s">
        <v>371</v>
      </c>
      <c r="D54" s="15" t="s">
        <v>372</v>
      </c>
      <c r="E54" s="16"/>
      <c r="F54" s="8"/>
      <c r="G54" s="16"/>
      <c r="H54" s="8"/>
      <c r="I54" s="16"/>
      <c r="J54" s="8"/>
      <c r="K54" s="16"/>
      <c r="L54" s="8"/>
      <c r="M54" s="16"/>
      <c r="N54" s="8"/>
      <c r="O54" s="16"/>
      <c r="P54" s="16"/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8" t="s">
        <v>978</v>
      </c>
      <c r="X54" s="8" t="s">
        <v>52</v>
      </c>
      <c r="Y54" s="2" t="s">
        <v>976</v>
      </c>
      <c r="Z54" s="2" t="s">
        <v>52</v>
      </c>
      <c r="AA54" s="17"/>
      <c r="AB54" s="2" t="s">
        <v>52</v>
      </c>
    </row>
    <row r="55" spans="1:28" ht="30" customHeight="1" x14ac:dyDescent="0.3">
      <c r="A55" s="8" t="s">
        <v>792</v>
      </c>
      <c r="B55" s="8" t="s">
        <v>791</v>
      </c>
      <c r="C55" s="8" t="s">
        <v>371</v>
      </c>
      <c r="D55" s="15" t="s">
        <v>372</v>
      </c>
      <c r="E55" s="16"/>
      <c r="F55" s="8"/>
      <c r="G55" s="16"/>
      <c r="H55" s="8"/>
      <c r="I55" s="16"/>
      <c r="J55" s="8"/>
      <c r="K55" s="16"/>
      <c r="L55" s="8"/>
      <c r="M55" s="16"/>
      <c r="N55" s="8"/>
      <c r="O55" s="16"/>
      <c r="P55" s="16"/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8" t="s">
        <v>979</v>
      </c>
      <c r="X55" s="8" t="s">
        <v>52</v>
      </c>
      <c r="Y55" s="2" t="s">
        <v>976</v>
      </c>
      <c r="Z55" s="2" t="s">
        <v>52</v>
      </c>
      <c r="AA55" s="17"/>
      <c r="AB55" s="2" t="s">
        <v>52</v>
      </c>
    </row>
    <row r="56" spans="1:28" ht="30" customHeight="1" x14ac:dyDescent="0.3">
      <c r="A56" s="8" t="s">
        <v>581</v>
      </c>
      <c r="B56" s="8" t="s">
        <v>580</v>
      </c>
      <c r="C56" s="8" t="s">
        <v>371</v>
      </c>
      <c r="D56" s="15" t="s">
        <v>372</v>
      </c>
      <c r="E56" s="16"/>
      <c r="F56" s="8"/>
      <c r="G56" s="16"/>
      <c r="H56" s="8"/>
      <c r="I56" s="16"/>
      <c r="J56" s="8"/>
      <c r="K56" s="16"/>
      <c r="L56" s="8"/>
      <c r="M56" s="16"/>
      <c r="N56" s="8"/>
      <c r="O56" s="16"/>
      <c r="P56" s="16"/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8" t="s">
        <v>980</v>
      </c>
      <c r="X56" s="8" t="s">
        <v>52</v>
      </c>
      <c r="Y56" s="2" t="s">
        <v>976</v>
      </c>
      <c r="Z56" s="2" t="s">
        <v>52</v>
      </c>
      <c r="AA56" s="17"/>
      <c r="AB56" s="2" t="s">
        <v>52</v>
      </c>
    </row>
    <row r="57" spans="1:28" ht="30" customHeight="1" x14ac:dyDescent="0.3">
      <c r="A57" s="8" t="s">
        <v>564</v>
      </c>
      <c r="B57" s="8" t="s">
        <v>563</v>
      </c>
      <c r="C57" s="8" t="s">
        <v>371</v>
      </c>
      <c r="D57" s="15" t="s">
        <v>372</v>
      </c>
      <c r="E57" s="16"/>
      <c r="F57" s="8"/>
      <c r="G57" s="16"/>
      <c r="H57" s="8"/>
      <c r="I57" s="16"/>
      <c r="J57" s="8"/>
      <c r="K57" s="16"/>
      <c r="L57" s="8"/>
      <c r="M57" s="16"/>
      <c r="N57" s="8"/>
      <c r="O57" s="16"/>
      <c r="P57" s="16"/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8" t="s">
        <v>981</v>
      </c>
      <c r="X57" s="8" t="s">
        <v>52</v>
      </c>
      <c r="Y57" s="2" t="s">
        <v>976</v>
      </c>
      <c r="Z57" s="2" t="s">
        <v>52</v>
      </c>
      <c r="AA57" s="17"/>
      <c r="AB57" s="2" t="s">
        <v>52</v>
      </c>
    </row>
    <row r="58" spans="1:28" ht="30" customHeight="1" x14ac:dyDescent="0.3">
      <c r="A58" s="8" t="s">
        <v>598</v>
      </c>
      <c r="B58" s="8" t="s">
        <v>597</v>
      </c>
      <c r="C58" s="8" t="s">
        <v>371</v>
      </c>
      <c r="D58" s="15" t="s">
        <v>372</v>
      </c>
      <c r="E58" s="16"/>
      <c r="F58" s="8"/>
      <c r="G58" s="16"/>
      <c r="H58" s="8"/>
      <c r="I58" s="16"/>
      <c r="J58" s="8"/>
      <c r="K58" s="16"/>
      <c r="L58" s="8"/>
      <c r="M58" s="16"/>
      <c r="N58" s="8"/>
      <c r="O58" s="16"/>
      <c r="P58" s="16"/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8" t="s">
        <v>982</v>
      </c>
      <c r="X58" s="8" t="s">
        <v>52</v>
      </c>
      <c r="Y58" s="2" t="s">
        <v>976</v>
      </c>
      <c r="Z58" s="2" t="s">
        <v>52</v>
      </c>
      <c r="AA58" s="17"/>
      <c r="AB58" s="2" t="s">
        <v>52</v>
      </c>
    </row>
    <row r="59" spans="1:28" ht="30" customHeight="1" x14ac:dyDescent="0.3">
      <c r="A59" s="8" t="s">
        <v>763</v>
      </c>
      <c r="B59" s="8" t="s">
        <v>762</v>
      </c>
      <c r="C59" s="8" t="s">
        <v>371</v>
      </c>
      <c r="D59" s="15" t="s">
        <v>372</v>
      </c>
      <c r="E59" s="16"/>
      <c r="F59" s="8"/>
      <c r="G59" s="16"/>
      <c r="H59" s="8"/>
      <c r="I59" s="16"/>
      <c r="J59" s="8"/>
      <c r="K59" s="16"/>
      <c r="L59" s="8"/>
      <c r="M59" s="16"/>
      <c r="N59" s="8"/>
      <c r="O59" s="16"/>
      <c r="P59" s="16"/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8" t="s">
        <v>983</v>
      </c>
      <c r="X59" s="8" t="s">
        <v>52</v>
      </c>
      <c r="Y59" s="2" t="s">
        <v>976</v>
      </c>
      <c r="Z59" s="2" t="s">
        <v>52</v>
      </c>
      <c r="AA59" s="17"/>
      <c r="AB59" s="2" t="s">
        <v>52</v>
      </c>
    </row>
    <row r="60" spans="1:28" ht="30" customHeight="1" x14ac:dyDescent="0.3">
      <c r="A60" s="8" t="s">
        <v>613</v>
      </c>
      <c r="B60" s="8" t="s">
        <v>612</v>
      </c>
      <c r="C60" s="8" t="s">
        <v>371</v>
      </c>
      <c r="D60" s="15" t="s">
        <v>372</v>
      </c>
      <c r="E60" s="16"/>
      <c r="F60" s="8"/>
      <c r="G60" s="16"/>
      <c r="H60" s="8"/>
      <c r="I60" s="16"/>
      <c r="J60" s="8"/>
      <c r="K60" s="16"/>
      <c r="L60" s="8"/>
      <c r="M60" s="16"/>
      <c r="N60" s="8"/>
      <c r="O60" s="16"/>
      <c r="P60" s="16"/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8" t="s">
        <v>984</v>
      </c>
      <c r="X60" s="8" t="s">
        <v>52</v>
      </c>
      <c r="Y60" s="2" t="s">
        <v>976</v>
      </c>
      <c r="Z60" s="2" t="s">
        <v>52</v>
      </c>
      <c r="AA60" s="17"/>
      <c r="AB60" s="2" t="s">
        <v>52</v>
      </c>
    </row>
    <row r="61" spans="1:28" ht="30" customHeight="1" x14ac:dyDescent="0.3">
      <c r="A61" s="8" t="s">
        <v>627</v>
      </c>
      <c r="B61" s="8" t="s">
        <v>626</v>
      </c>
      <c r="C61" s="8" t="s">
        <v>371</v>
      </c>
      <c r="D61" s="15" t="s">
        <v>372</v>
      </c>
      <c r="E61" s="16"/>
      <c r="F61" s="8"/>
      <c r="G61" s="16"/>
      <c r="H61" s="8"/>
      <c r="I61" s="16"/>
      <c r="J61" s="8"/>
      <c r="K61" s="16"/>
      <c r="L61" s="8"/>
      <c r="M61" s="16"/>
      <c r="N61" s="8"/>
      <c r="O61" s="16"/>
      <c r="P61" s="16"/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8" t="s">
        <v>985</v>
      </c>
      <c r="X61" s="8" t="s">
        <v>52</v>
      </c>
      <c r="Y61" s="2" t="s">
        <v>976</v>
      </c>
      <c r="Z61" s="2" t="s">
        <v>52</v>
      </c>
      <c r="AA61" s="17"/>
      <c r="AB61" s="2" t="s">
        <v>52</v>
      </c>
    </row>
    <row r="62" spans="1:28" ht="30" customHeight="1" x14ac:dyDescent="0.3">
      <c r="A62" s="8" t="s">
        <v>906</v>
      </c>
      <c r="B62" s="8" t="s">
        <v>905</v>
      </c>
      <c r="C62" s="8" t="s">
        <v>371</v>
      </c>
      <c r="D62" s="15" t="s">
        <v>372</v>
      </c>
      <c r="E62" s="16"/>
      <c r="F62" s="8"/>
      <c r="G62" s="16"/>
      <c r="H62" s="8"/>
      <c r="I62" s="16"/>
      <c r="J62" s="8"/>
      <c r="K62" s="16"/>
      <c r="L62" s="8"/>
      <c r="M62" s="16"/>
      <c r="N62" s="8"/>
      <c r="O62" s="16"/>
      <c r="P62" s="16"/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8" t="s">
        <v>986</v>
      </c>
      <c r="X62" s="8" t="s">
        <v>52</v>
      </c>
      <c r="Y62" s="2" t="s">
        <v>976</v>
      </c>
      <c r="Z62" s="2" t="s">
        <v>52</v>
      </c>
      <c r="AA62" s="17"/>
      <c r="AB62" s="2" t="s">
        <v>52</v>
      </c>
    </row>
    <row r="63" spans="1:28" ht="30" customHeight="1" x14ac:dyDescent="0.3">
      <c r="A63" s="8" t="s">
        <v>769</v>
      </c>
      <c r="B63" s="8" t="s">
        <v>768</v>
      </c>
      <c r="C63" s="8" t="s">
        <v>371</v>
      </c>
      <c r="D63" s="15" t="s">
        <v>372</v>
      </c>
      <c r="E63" s="16"/>
      <c r="F63" s="8"/>
      <c r="G63" s="16"/>
      <c r="H63" s="8"/>
      <c r="I63" s="16"/>
      <c r="J63" s="8"/>
      <c r="K63" s="16"/>
      <c r="L63" s="8"/>
      <c r="M63" s="16"/>
      <c r="N63" s="8"/>
      <c r="O63" s="16"/>
      <c r="P63" s="16"/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8" t="s">
        <v>987</v>
      </c>
      <c r="X63" s="8" t="s">
        <v>52</v>
      </c>
      <c r="Y63" s="2" t="s">
        <v>976</v>
      </c>
      <c r="Z63" s="2" t="s">
        <v>52</v>
      </c>
      <c r="AA63" s="17"/>
      <c r="AB63" s="2" t="s">
        <v>52</v>
      </c>
    </row>
    <row r="64" spans="1:28" ht="30" customHeight="1" x14ac:dyDescent="0.3">
      <c r="A64" s="8" t="s">
        <v>822</v>
      </c>
      <c r="B64" s="8" t="s">
        <v>821</v>
      </c>
      <c r="C64" s="8" t="s">
        <v>371</v>
      </c>
      <c r="D64" s="15" t="s">
        <v>372</v>
      </c>
      <c r="E64" s="16"/>
      <c r="F64" s="8"/>
      <c r="G64" s="16"/>
      <c r="H64" s="8"/>
      <c r="I64" s="16"/>
      <c r="J64" s="8"/>
      <c r="K64" s="16"/>
      <c r="L64" s="8"/>
      <c r="M64" s="16"/>
      <c r="N64" s="8"/>
      <c r="O64" s="16"/>
      <c r="P64" s="16"/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8" t="s">
        <v>988</v>
      </c>
      <c r="X64" s="8" t="s">
        <v>52</v>
      </c>
      <c r="Y64" s="2" t="s">
        <v>976</v>
      </c>
      <c r="Z64" s="2" t="s">
        <v>52</v>
      </c>
      <c r="AA64" s="17"/>
      <c r="AB64" s="2" t="s">
        <v>52</v>
      </c>
    </row>
    <row r="65" spans="1:28" ht="30" customHeight="1" x14ac:dyDescent="0.3">
      <c r="A65" s="8" t="s">
        <v>335</v>
      </c>
      <c r="B65" s="8" t="s">
        <v>333</v>
      </c>
      <c r="C65" s="8" t="s">
        <v>52</v>
      </c>
      <c r="D65" s="15" t="s">
        <v>334</v>
      </c>
      <c r="E65" s="16"/>
      <c r="F65" s="8"/>
      <c r="G65" s="16"/>
      <c r="H65" s="8"/>
      <c r="I65" s="16"/>
      <c r="J65" s="8"/>
      <c r="K65" s="16"/>
      <c r="L65" s="8"/>
      <c r="M65" s="16"/>
      <c r="N65" s="8"/>
      <c r="O65" s="16"/>
      <c r="P65" s="16"/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8" t="s">
        <v>989</v>
      </c>
      <c r="X65" s="8" t="s">
        <v>52</v>
      </c>
      <c r="Y65" s="2" t="s">
        <v>52</v>
      </c>
      <c r="Z65" s="2" t="s">
        <v>52</v>
      </c>
      <c r="AA65" s="17"/>
      <c r="AB65" s="2" t="s">
        <v>52</v>
      </c>
    </row>
    <row r="66" spans="1:28" ht="30" customHeight="1" x14ac:dyDescent="0.3">
      <c r="A66" s="8" t="s">
        <v>338</v>
      </c>
      <c r="B66" s="8" t="s">
        <v>337</v>
      </c>
      <c r="C66" s="8" t="s">
        <v>52</v>
      </c>
      <c r="D66" s="15" t="s">
        <v>334</v>
      </c>
      <c r="E66" s="16"/>
      <c r="F66" s="8"/>
      <c r="G66" s="16"/>
      <c r="H66" s="8"/>
      <c r="I66" s="16"/>
      <c r="J66" s="8"/>
      <c r="K66" s="16"/>
      <c r="L66" s="8"/>
      <c r="M66" s="16"/>
      <c r="N66" s="8"/>
      <c r="O66" s="16"/>
      <c r="P66" s="16"/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8" t="s">
        <v>990</v>
      </c>
      <c r="X66" s="8" t="s">
        <v>52</v>
      </c>
      <c r="Y66" s="2" t="s">
        <v>52</v>
      </c>
      <c r="Z66" s="2" t="s">
        <v>52</v>
      </c>
      <c r="AA66" s="17"/>
      <c r="AB66" s="2" t="s">
        <v>52</v>
      </c>
    </row>
    <row r="67" spans="1:28" ht="30" customHeight="1" x14ac:dyDescent="0.3">
      <c r="A67" s="8" t="s">
        <v>341</v>
      </c>
      <c r="B67" s="8" t="s">
        <v>340</v>
      </c>
      <c r="C67" s="8" t="s">
        <v>52</v>
      </c>
      <c r="D67" s="15" t="s">
        <v>334</v>
      </c>
      <c r="E67" s="16"/>
      <c r="F67" s="8"/>
      <c r="G67" s="16"/>
      <c r="H67" s="8"/>
      <c r="I67" s="16"/>
      <c r="J67" s="8"/>
      <c r="K67" s="16"/>
      <c r="L67" s="8"/>
      <c r="M67" s="16"/>
      <c r="N67" s="8"/>
      <c r="O67" s="16"/>
      <c r="P67" s="16"/>
      <c r="Q67" s="16">
        <v>0</v>
      </c>
      <c r="R67" s="16">
        <v>0</v>
      </c>
      <c r="S67" s="16">
        <v>0</v>
      </c>
      <c r="T67" s="16">
        <v>0</v>
      </c>
      <c r="U67" s="16">
        <v>1363</v>
      </c>
      <c r="V67" s="16">
        <f>SMALL(Q67:U67,COUNTIF(Q67:U67,0)+1)</f>
        <v>1363</v>
      </c>
      <c r="W67" s="8" t="s">
        <v>991</v>
      </c>
      <c r="X67" s="8" t="s">
        <v>52</v>
      </c>
      <c r="Y67" s="2" t="s">
        <v>52</v>
      </c>
      <c r="Z67" s="2" t="s">
        <v>52</v>
      </c>
      <c r="AA67" s="17"/>
      <c r="AB67" s="2" t="s">
        <v>52</v>
      </c>
    </row>
    <row r="68" spans="1:28" ht="30" customHeight="1" x14ac:dyDescent="0.3">
      <c r="A68" s="8" t="s">
        <v>344</v>
      </c>
      <c r="B68" s="8" t="s">
        <v>343</v>
      </c>
      <c r="C68" s="8" t="s">
        <v>52</v>
      </c>
      <c r="D68" s="15" t="s">
        <v>334</v>
      </c>
      <c r="E68" s="16"/>
      <c r="F68" s="8"/>
      <c r="G68" s="16"/>
      <c r="H68" s="8"/>
      <c r="I68" s="16"/>
      <c r="J68" s="8"/>
      <c r="K68" s="16"/>
      <c r="L68" s="8"/>
      <c r="M68" s="16"/>
      <c r="N68" s="8"/>
      <c r="O68" s="16"/>
      <c r="P68" s="16"/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8" t="s">
        <v>992</v>
      </c>
      <c r="X68" s="8" t="s">
        <v>52</v>
      </c>
      <c r="Y68" s="2" t="s">
        <v>52</v>
      </c>
      <c r="Z68" s="2" t="s">
        <v>52</v>
      </c>
      <c r="AA68" s="17"/>
      <c r="AB68" s="2" t="s">
        <v>52</v>
      </c>
    </row>
    <row r="69" spans="1:28" ht="30" customHeight="1" x14ac:dyDescent="0.3">
      <c r="A69" s="8" t="s">
        <v>347</v>
      </c>
      <c r="B69" s="8" t="s">
        <v>346</v>
      </c>
      <c r="C69" s="8" t="s">
        <v>52</v>
      </c>
      <c r="D69" s="15" t="s">
        <v>334</v>
      </c>
      <c r="E69" s="16"/>
      <c r="F69" s="8"/>
      <c r="G69" s="16"/>
      <c r="H69" s="8"/>
      <c r="I69" s="16"/>
      <c r="J69" s="8"/>
      <c r="K69" s="16"/>
      <c r="L69" s="8"/>
      <c r="M69" s="16"/>
      <c r="N69" s="8"/>
      <c r="O69" s="16"/>
      <c r="P69" s="16"/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8" t="s">
        <v>993</v>
      </c>
      <c r="X69" s="8" t="s">
        <v>52</v>
      </c>
      <c r="Y69" s="2" t="s">
        <v>52</v>
      </c>
      <c r="Z69" s="2" t="s">
        <v>52</v>
      </c>
      <c r="AA69" s="17"/>
      <c r="AB69" s="2" t="s">
        <v>52</v>
      </c>
    </row>
  </sheetData>
  <mergeCells count="15">
    <mergeCell ref="Y3:Y4"/>
    <mergeCell ref="Z3:Z4"/>
    <mergeCell ref="AA3:AA4"/>
    <mergeCell ref="AB3:AB4"/>
    <mergeCell ref="A1:X1"/>
    <mergeCell ref="A2:X2"/>
    <mergeCell ref="A3:A4"/>
    <mergeCell ref="B3:B4"/>
    <mergeCell ref="C3:C4"/>
    <mergeCell ref="D3:D4"/>
    <mergeCell ref="E3:O3"/>
    <mergeCell ref="P3:P4"/>
    <mergeCell ref="Q3:V3"/>
    <mergeCell ref="W3:W4"/>
    <mergeCell ref="X3:X4"/>
  </mergeCells>
  <phoneticPr fontId="1" type="noConversion"/>
  <pageMargins left="0.47244094488188976" right="0.47244094488188976" top="0.47244094488188976" bottom="0.47244094488188976" header="0.31496062992125984" footer="0.31496062992125984"/>
  <pageSetup paperSize="9" scale="4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0"/>
  <sheetViews>
    <sheetView topLeftCell="A10" workbookViewId="0">
      <selection sqref="A1:P30"/>
    </sheetView>
  </sheetViews>
  <sheetFormatPr defaultRowHeight="16.5" x14ac:dyDescent="0.3"/>
  <sheetData>
    <row r="2" spans="1:3" x14ac:dyDescent="0.3">
      <c r="A2" s="1"/>
      <c r="C2" s="1"/>
    </row>
    <row r="3" spans="1:3" x14ac:dyDescent="0.3">
      <c r="A3" s="1"/>
    </row>
    <row r="4" spans="1:3" x14ac:dyDescent="0.3">
      <c r="A4" s="1"/>
    </row>
    <row r="5" spans="1:3" x14ac:dyDescent="0.3">
      <c r="A5" s="1"/>
    </row>
    <row r="6" spans="1:3" x14ac:dyDescent="0.3">
      <c r="A6" s="1"/>
    </row>
    <row r="7" spans="1:3" x14ac:dyDescent="0.3">
      <c r="A7" s="1"/>
    </row>
    <row r="8" spans="1:3" x14ac:dyDescent="0.3">
      <c r="A8" s="1"/>
    </row>
    <row r="9" spans="1:3" x14ac:dyDescent="0.3">
      <c r="A9" s="1"/>
    </row>
    <row r="10" spans="1:3" x14ac:dyDescent="0.3">
      <c r="A10" s="1"/>
    </row>
    <row r="11" spans="1:3" x14ac:dyDescent="0.3">
      <c r="A11" s="1"/>
    </row>
    <row r="12" spans="1:3" x14ac:dyDescent="0.3">
      <c r="A12" s="1"/>
    </row>
    <row r="13" spans="1:3" x14ac:dyDescent="0.3">
      <c r="A13" s="1"/>
    </row>
    <row r="14" spans="1:3" x14ac:dyDescent="0.3">
      <c r="A14" s="1"/>
    </row>
    <row r="15" spans="1:3" x14ac:dyDescent="0.3">
      <c r="A15" s="1"/>
    </row>
    <row r="16" spans="1:3" x14ac:dyDescent="0.3">
      <c r="A16" s="1"/>
    </row>
    <row r="17" spans="1:3" x14ac:dyDescent="0.3">
      <c r="A17" s="1"/>
    </row>
    <row r="18" spans="1:3" x14ac:dyDescent="0.3">
      <c r="A18" s="1"/>
    </row>
    <row r="19" spans="1:3" x14ac:dyDescent="0.3">
      <c r="A19" s="1"/>
    </row>
    <row r="20" spans="1:3" x14ac:dyDescent="0.3">
      <c r="A20" s="1"/>
      <c r="B20" s="1"/>
    </row>
    <row r="22" spans="1:3" x14ac:dyDescent="0.3">
      <c r="B22" s="1"/>
      <c r="C22" s="1"/>
    </row>
    <row r="23" spans="1:3" x14ac:dyDescent="0.3">
      <c r="B23" s="1"/>
      <c r="C23" s="1"/>
    </row>
    <row r="24" spans="1:3" x14ac:dyDescent="0.3">
      <c r="B24" s="1"/>
      <c r="C24" s="1"/>
    </row>
    <row r="25" spans="1:3" x14ac:dyDescent="0.3">
      <c r="B25" s="1"/>
      <c r="C25" s="1"/>
    </row>
    <row r="26" spans="1:3" x14ac:dyDescent="0.3">
      <c r="B26" s="1"/>
      <c r="C26" s="1"/>
    </row>
    <row r="27" spans="1:3" x14ac:dyDescent="0.3">
      <c r="B27" s="1"/>
      <c r="C27" s="1"/>
    </row>
    <row r="28" spans="1:3" x14ac:dyDescent="0.3">
      <c r="B28" s="1"/>
      <c r="C28" s="1"/>
    </row>
    <row r="29" spans="1:3" x14ac:dyDescent="0.3">
      <c r="B29" s="1"/>
      <c r="C29" s="1"/>
    </row>
    <row r="30" spans="1:3" x14ac:dyDescent="0.3">
      <c r="B30" s="1"/>
      <c r="C30" s="1"/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11</vt:i4>
      </vt:variant>
    </vt:vector>
  </HeadingPairs>
  <TitlesOfParts>
    <vt:vector size="19" baseType="lpstr">
      <vt:lpstr>원가계산서</vt:lpstr>
      <vt:lpstr>공종별집계표</vt:lpstr>
      <vt:lpstr>공종별내역서</vt:lpstr>
      <vt:lpstr>일위대가목록</vt:lpstr>
      <vt:lpstr>일위대가</vt:lpstr>
      <vt:lpstr>단가대비표</vt:lpstr>
      <vt:lpstr> 공사설정 </vt:lpstr>
      <vt:lpstr>Sheet1</vt:lpstr>
      <vt:lpstr>공종별내역서!Print_Area</vt:lpstr>
      <vt:lpstr>공종별집계표!Print_Area</vt:lpstr>
      <vt:lpstr>단가대비표!Print_Area</vt:lpstr>
      <vt:lpstr>일위대가!Print_Area</vt:lpstr>
      <vt:lpstr>일위대가목록!Print_Area</vt:lpstr>
      <vt:lpstr>공종별내역서!Print_Titles</vt:lpstr>
      <vt:lpstr>공종별집계표!Print_Titles</vt:lpstr>
      <vt:lpstr>단가대비표!Print_Titles</vt:lpstr>
      <vt:lpstr>원가계산서!Print_Titles</vt:lpstr>
      <vt:lpstr>일위대가!Print_Titles</vt:lpstr>
      <vt:lpstr>일위대가목록!Print_Titles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총무과-김민건</cp:lastModifiedBy>
  <dcterms:created xsi:type="dcterms:W3CDTF">2022-05-20T08:00:11Z</dcterms:created>
  <dcterms:modified xsi:type="dcterms:W3CDTF">2022-05-25T04:34:30Z</dcterms:modified>
</cp:coreProperties>
</file>